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kulinar.ek\Downloads\"/>
    </mc:Choice>
  </mc:AlternateContent>
  <bookViews>
    <workbookView xWindow="0" yWindow="0" windowWidth="28800" windowHeight="12435" activeTab="3"/>
  </bookViews>
  <sheets>
    <sheet name="Модель - Москва" sheetId="1" r:id="rId1"/>
    <sheet name="ФОТ - Москва" sheetId="2" r:id="rId2"/>
    <sheet name="Бюджет на открытие - Москва" sheetId="3" r:id="rId3"/>
    <sheet name="Модель Калининград" sheetId="4" r:id="rId4"/>
    <sheet name="ФОТ - Калининград" sheetId="5" r:id="rId5"/>
    <sheet name="Бюджет на открытие Калининград" sheetId="6" r:id="rId6"/>
  </sheets>
  <calcPr calcId="152511"/>
</workbook>
</file>

<file path=xl/calcChain.xml><?xml version="1.0" encoding="utf-8"?>
<calcChain xmlns="http://schemas.openxmlformats.org/spreadsheetml/2006/main">
  <c r="D11" i="5" l="1"/>
  <c r="D10" i="5"/>
  <c r="D9" i="5"/>
  <c r="D8" i="5"/>
  <c r="D7" i="5"/>
  <c r="D6" i="5"/>
  <c r="D5" i="5"/>
  <c r="D4" i="5"/>
  <c r="D3" i="5"/>
  <c r="D6" i="2"/>
  <c r="B6" i="4"/>
  <c r="D11" i="2"/>
  <c r="D10" i="2"/>
  <c r="D9" i="2"/>
  <c r="D8" i="2"/>
  <c r="D7" i="2"/>
  <c r="D5" i="2"/>
  <c r="D4" i="2"/>
  <c r="D3" i="2"/>
  <c r="B6" i="1"/>
  <c r="D12" i="5" l="1"/>
  <c r="D12" i="2"/>
  <c r="B12" i="4"/>
  <c r="B13" i="4" s="1"/>
  <c r="B14" i="4" s="1"/>
  <c r="B12" i="1"/>
  <c r="B13" i="1" s="1"/>
  <c r="B14" i="1" s="1"/>
</calcChain>
</file>

<file path=xl/sharedStrings.xml><?xml version="1.0" encoding="utf-8"?>
<sst xmlns="http://schemas.openxmlformats.org/spreadsheetml/2006/main" count="116" uniqueCount="57">
  <si>
    <t>Модель</t>
  </si>
  <si>
    <t>Кол-во чеков в день</t>
  </si>
  <si>
    <t xml:space="preserve">Кол-во рабочих дней </t>
  </si>
  <si>
    <t xml:space="preserve">Средний чек </t>
  </si>
  <si>
    <t xml:space="preserve">Выручка </t>
  </si>
  <si>
    <t>Постоянные расходы:</t>
  </si>
  <si>
    <t>Маркетинг</t>
  </si>
  <si>
    <t xml:space="preserve">Аренда </t>
  </si>
  <si>
    <t xml:space="preserve">Фот </t>
  </si>
  <si>
    <t xml:space="preserve">Себестоимость  продуктов </t>
  </si>
  <si>
    <t xml:space="preserve">Итого затраты </t>
  </si>
  <si>
    <t xml:space="preserve">Прибыль до вычета налогов </t>
  </si>
  <si>
    <t>ФОТ</t>
  </si>
  <si>
    <t>Фот</t>
  </si>
  <si>
    <t>Кол-во</t>
  </si>
  <si>
    <t xml:space="preserve">Зарплата </t>
  </si>
  <si>
    <t>Стоимость позиции</t>
  </si>
  <si>
    <t xml:space="preserve">Су-шеф </t>
  </si>
  <si>
    <t>Повар</t>
  </si>
  <si>
    <t xml:space="preserve">Официант </t>
  </si>
  <si>
    <t xml:space="preserve">Бармен </t>
  </si>
  <si>
    <t>Бухгалтер</t>
  </si>
  <si>
    <t>Статья расхода</t>
  </si>
  <si>
    <t>Сумма</t>
  </si>
  <si>
    <t xml:space="preserve">Комментарий </t>
  </si>
  <si>
    <t xml:space="preserve">Юридическое открытие: юр лицо, разрешения от надзорных органов, лицензия на алкоголь и прочее. </t>
  </si>
  <si>
    <t>7 - 10 миллионов</t>
  </si>
  <si>
    <t>Основаная нагрузка формируется на момент получений разрешений  пожарной инспекций и Роспотребнадзора.</t>
  </si>
  <si>
    <t xml:space="preserve">Ремонт и оформление помещения </t>
  </si>
  <si>
    <t xml:space="preserve">8 - 12 миллионов </t>
  </si>
  <si>
    <t xml:space="preserve">Сильно зависит от размера помещения, концепции заведения, локации </t>
  </si>
  <si>
    <t xml:space="preserve">Закупка инвентаря и оборудования на кухню </t>
  </si>
  <si>
    <t xml:space="preserve">5 - 7 миллионов </t>
  </si>
  <si>
    <t>Зависит от выбора кухни, для европейской среднее - 6 миллионов, также в зависимости от кол-во посадочных мест.</t>
  </si>
  <si>
    <t xml:space="preserve">5 - 10 миллионов </t>
  </si>
  <si>
    <t>Раскрутка ресторана: коллаборации, продвижение, реклама.</t>
  </si>
  <si>
    <t>Старт работ: ФОТ, операционные траты, аренда кухни для проработок,  сведение баланса в ноль до выхода в рентабельность.</t>
  </si>
  <si>
    <t xml:space="preserve">10 - 15 миллионов </t>
  </si>
  <si>
    <t xml:space="preserve">Итого объем инвестиций </t>
  </si>
  <si>
    <t>35 - 55 миллионов</t>
  </si>
  <si>
    <t>Бренд-шеф проекта</t>
  </si>
  <si>
    <t>Комментарий</t>
  </si>
  <si>
    <t>Удаленка</t>
  </si>
  <si>
    <t xml:space="preserve">Бухгалтер калькулятор </t>
  </si>
  <si>
    <t>график 2/2</t>
  </si>
  <si>
    <t>% от продаж</t>
  </si>
  <si>
    <t>Технический персонал</t>
  </si>
  <si>
    <t xml:space="preserve">Менеджер  </t>
  </si>
  <si>
    <t>ИТОГО ФОТ:</t>
  </si>
  <si>
    <t>2 миллиона рублей</t>
  </si>
  <si>
    <t>5 миллионов рублей</t>
  </si>
  <si>
    <t>3 миллиона рублей</t>
  </si>
  <si>
    <t xml:space="preserve">3 миллиона рублей </t>
  </si>
  <si>
    <t>15 миллионов рублей</t>
  </si>
  <si>
    <t>В среднем  ремонт помещения длится 4 месяцев, за этой время необходимо будет провести всю организационную и подготовительную работу, начиная с разработки меню и заканчивая подбором поставщиком и набор персонал.</t>
  </si>
  <si>
    <t xml:space="preserve"> Выход на рентабельность в течение 6-10 месяцев после открытия. Окупаемость: 2 года. </t>
  </si>
  <si>
    <t xml:space="preserve"> Выход на рентабельность в течение 6 месяцев после открытия. Окупаемость: 1-1,5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</si>
</sst>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&quot;[$₽-419]"/>
    <numFmt numFmtId="165" formatCode="#,##0.00&quot; &quot;[$₽-419]"/>
  </numFmts>
  <fonts count="11">
    <font>
      <sz val="10"/>
      <color indexed="8"/>
      <name val="Helvetica Neue"/>
    </font>
    <font>
      <b/>
      <i/>
      <sz val="14"/>
      <color indexed="8"/>
      <name val="Albertus Medium"/>
      <family val="2"/>
    </font>
    <font>
      <b/>
      <sz val="10"/>
      <color indexed="8"/>
      <name val="Albertus Medium"/>
      <family val="2"/>
    </font>
    <font>
      <sz val="10"/>
      <color indexed="8"/>
      <name val="Albertus Medium"/>
      <family val="2"/>
    </font>
    <font>
      <i/>
      <sz val="10"/>
      <color indexed="8"/>
      <name val="Albertus Medium"/>
      <family val="2"/>
    </font>
    <font>
      <sz val="11"/>
      <color indexed="8"/>
      <name val="Albertus Medium"/>
      <family val="2"/>
    </font>
    <font>
      <sz val="12"/>
      <color indexed="8"/>
      <name val="Albertus Medium"/>
      <family val="2"/>
    </font>
    <font>
      <b/>
      <sz val="11"/>
      <color indexed="8"/>
      <name val="Albertus Medium"/>
      <family val="2"/>
    </font>
    <font>
      <b/>
      <sz val="12"/>
      <color indexed="8"/>
      <name val="Albertus Medium"/>
      <family val="2"/>
    </font>
    <font>
      <b/>
      <i/>
      <sz val="12"/>
      <color indexed="8"/>
      <name val="Albertus Medium"/>
      <family val="2"/>
    </font>
    <font>
      <b/>
      <i/>
      <sz val="10"/>
      <color indexed="8"/>
      <name val="Albertus Medium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7">
    <xf numFmtId="0" fontId="0" fillId="0" borderId="0" xfId="0" applyFont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49" fontId="2" fillId="4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165" fontId="3" fillId="2" borderId="7" xfId="0" applyNumberFormat="1" applyFont="1" applyFill="1" applyBorder="1" applyAlignment="1">
      <alignment vertical="top" wrapText="1"/>
    </xf>
    <xf numFmtId="164" fontId="3" fillId="2" borderId="7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vertical="top" wrapText="1"/>
    </xf>
    <xf numFmtId="0" fontId="3" fillId="2" borderId="9" xfId="0" applyNumberFormat="1" applyFont="1" applyFill="1" applyBorder="1" applyAlignment="1">
      <alignment vertical="top" wrapText="1"/>
    </xf>
    <xf numFmtId="165" fontId="3" fillId="2" borderId="10" xfId="0" applyNumberFormat="1" applyFont="1" applyFill="1" applyBorder="1" applyAlignment="1">
      <alignment vertical="top" wrapText="1"/>
    </xf>
    <xf numFmtId="164" fontId="3" fillId="2" borderId="10" xfId="0" applyNumberFormat="1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3" fillId="0" borderId="0" xfId="0" applyNumberFormat="1" applyFont="1" applyAlignment="1">
      <alignment vertical="top" wrapText="1"/>
    </xf>
    <xf numFmtId="49" fontId="5" fillId="4" borderId="8" xfId="0" applyNumberFormat="1" applyFont="1" applyFill="1" applyBorder="1" applyAlignment="1">
      <alignment vertical="top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49" fontId="7" fillId="4" borderId="5" xfId="0" applyNumberFormat="1" applyFont="1" applyFill="1" applyBorder="1" applyAlignment="1">
      <alignment vertical="top" wrapText="1"/>
    </xf>
    <xf numFmtId="49" fontId="7" fillId="4" borderId="8" xfId="0" applyNumberFormat="1" applyFont="1" applyFill="1" applyBorder="1" applyAlignment="1">
      <alignment vertical="top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164" fontId="3" fillId="2" borderId="9" xfId="0" applyNumberFormat="1" applyFont="1" applyFill="1" applyBorder="1" applyAlignment="1">
      <alignment vertical="top" wrapText="1"/>
    </xf>
    <xf numFmtId="165" fontId="3" fillId="2" borderId="9" xfId="0" applyNumberFormat="1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49" fontId="6" fillId="4" borderId="5" xfId="0" applyNumberFormat="1" applyFont="1" applyFill="1" applyBorder="1" applyAlignment="1">
      <alignment vertical="top" wrapText="1"/>
    </xf>
    <xf numFmtId="49" fontId="6" fillId="4" borderId="8" xfId="0" applyNumberFormat="1" applyFont="1" applyFill="1" applyBorder="1" applyAlignment="1">
      <alignment vertical="top" wrapText="1"/>
    </xf>
    <xf numFmtId="49" fontId="8" fillId="4" borderId="8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49" fontId="3" fillId="2" borderId="6" xfId="0" applyNumberFormat="1" applyFont="1" applyFill="1" applyBorder="1" applyAlignment="1">
      <alignment vertical="top" wrapText="1"/>
    </xf>
    <xf numFmtId="49" fontId="3" fillId="2" borderId="7" xfId="0" applyNumberFormat="1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vertical="top" wrapText="1"/>
    </xf>
    <xf numFmtId="49" fontId="3" fillId="2" borderId="10" xfId="0" applyNumberFormat="1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3" fillId="2" borderId="21" xfId="0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vertical="top" wrapText="1"/>
    </xf>
    <xf numFmtId="49" fontId="3" fillId="4" borderId="8" xfId="0" applyNumberFormat="1" applyFont="1" applyFill="1" applyBorder="1" applyAlignment="1">
      <alignment vertical="top" wrapText="1"/>
    </xf>
    <xf numFmtId="49" fontId="10" fillId="4" borderId="8" xfId="0" applyNumberFormat="1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  <xf numFmtId="49" fontId="10" fillId="4" borderId="8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>
      <selection activeCell="B14" sqref="B14"/>
    </sheetView>
  </sheetViews>
  <sheetFormatPr defaultColWidth="16.28515625" defaultRowHeight="19.899999999999999" customHeight="1"/>
  <cols>
    <col min="1" max="1" width="33.7109375" style="16" customWidth="1"/>
    <col min="2" max="8" width="16.28515625" style="16" customWidth="1"/>
    <col min="9" max="16384" width="16.28515625" style="16"/>
  </cols>
  <sheetData>
    <row r="1" spans="1:7" ht="27.6" customHeight="1">
      <c r="A1" s="51" t="s">
        <v>0</v>
      </c>
      <c r="B1" s="52"/>
      <c r="C1" s="52"/>
      <c r="D1" s="52"/>
      <c r="E1" s="52"/>
      <c r="F1" s="52"/>
      <c r="G1" s="53"/>
    </row>
    <row r="2" spans="1:7" ht="20.25" customHeight="1">
      <c r="A2" s="2"/>
      <c r="B2" s="2"/>
      <c r="C2" s="2"/>
      <c r="D2" s="2"/>
      <c r="E2" s="2"/>
      <c r="F2" s="2"/>
      <c r="G2" s="2"/>
    </row>
    <row r="3" spans="1:7" ht="20.25" customHeight="1">
      <c r="A3" s="30" t="s">
        <v>1</v>
      </c>
      <c r="B3" s="4">
        <v>150</v>
      </c>
      <c r="C3" s="25"/>
      <c r="D3" s="25"/>
      <c r="E3" s="25"/>
      <c r="F3" s="25"/>
      <c r="G3" s="25"/>
    </row>
    <row r="4" spans="1:7" ht="20.100000000000001" customHeight="1">
      <c r="A4" s="31" t="s">
        <v>2</v>
      </c>
      <c r="B4" s="9">
        <v>30</v>
      </c>
      <c r="C4" s="14"/>
      <c r="D4" s="14"/>
      <c r="E4" s="14"/>
      <c r="F4" s="14"/>
      <c r="G4" s="14"/>
    </row>
    <row r="5" spans="1:7" ht="20.100000000000001" customHeight="1">
      <c r="A5" s="31" t="s">
        <v>3</v>
      </c>
      <c r="B5" s="26">
        <v>2500</v>
      </c>
      <c r="C5" s="14"/>
      <c r="D5" s="14"/>
      <c r="E5" s="14"/>
      <c r="F5" s="14"/>
      <c r="G5" s="14"/>
    </row>
    <row r="6" spans="1:7" ht="20.100000000000001" customHeight="1">
      <c r="A6" s="32" t="s">
        <v>4</v>
      </c>
      <c r="B6" s="27">
        <f>B3*B4*B5</f>
        <v>11250000</v>
      </c>
      <c r="C6" s="14"/>
      <c r="D6" s="14"/>
      <c r="E6" s="14"/>
      <c r="F6" s="14"/>
      <c r="G6" s="14"/>
    </row>
    <row r="7" spans="1:7" ht="20.100000000000001" customHeight="1">
      <c r="A7" s="33"/>
      <c r="B7" s="13"/>
      <c r="C7" s="14"/>
      <c r="D7" s="14"/>
      <c r="E7" s="14"/>
      <c r="F7" s="14"/>
      <c r="G7" s="14"/>
    </row>
    <row r="8" spans="1:7" s="29" customFormat="1" ht="20.100000000000001" customHeight="1">
      <c r="A8" s="34" t="s">
        <v>5</v>
      </c>
      <c r="B8" s="28"/>
      <c r="C8" s="12"/>
      <c r="D8" s="12"/>
      <c r="E8" s="12"/>
      <c r="F8" s="12"/>
      <c r="G8" s="12"/>
    </row>
    <row r="9" spans="1:7" ht="20.100000000000001" customHeight="1">
      <c r="A9" s="31" t="s">
        <v>6</v>
      </c>
      <c r="B9" s="27">
        <v>700000</v>
      </c>
      <c r="C9" s="14"/>
      <c r="D9" s="14"/>
      <c r="E9" s="14"/>
      <c r="F9" s="14"/>
      <c r="G9" s="14"/>
    </row>
    <row r="10" spans="1:7" ht="20.100000000000001" customHeight="1">
      <c r="A10" s="31" t="s">
        <v>7</v>
      </c>
      <c r="B10" s="27">
        <v>1200000</v>
      </c>
      <c r="C10" s="14"/>
      <c r="D10" s="14"/>
      <c r="E10" s="14"/>
      <c r="F10" s="14"/>
      <c r="G10" s="14"/>
    </row>
    <row r="11" spans="1:7" ht="20.100000000000001" customHeight="1">
      <c r="A11" s="31" t="s">
        <v>8</v>
      </c>
      <c r="B11" s="27">
        <v>1450000</v>
      </c>
      <c r="C11" s="14"/>
      <c r="D11" s="14"/>
      <c r="E11" s="14"/>
      <c r="F11" s="14"/>
      <c r="G11" s="14"/>
    </row>
    <row r="12" spans="1:7" ht="20.100000000000001" customHeight="1">
      <c r="A12" s="31" t="s">
        <v>9</v>
      </c>
      <c r="B12" s="27">
        <f>B6/100*30</f>
        <v>3375000</v>
      </c>
      <c r="C12" s="14"/>
      <c r="D12" s="14"/>
      <c r="E12" s="14"/>
      <c r="F12" s="14"/>
      <c r="G12" s="14"/>
    </row>
    <row r="13" spans="1:7" ht="20.100000000000001" customHeight="1">
      <c r="A13" s="35" t="s">
        <v>10</v>
      </c>
      <c r="B13" s="27">
        <f>SUM(B9:B12)</f>
        <v>6725000</v>
      </c>
      <c r="C13" s="14"/>
      <c r="D13" s="14"/>
      <c r="E13" s="14"/>
      <c r="F13" s="14"/>
      <c r="G13" s="14"/>
    </row>
    <row r="14" spans="1:7" ht="20.100000000000001" customHeight="1">
      <c r="A14" s="35" t="s">
        <v>11</v>
      </c>
      <c r="B14" s="27">
        <f>B6-B13</f>
        <v>4525000</v>
      </c>
      <c r="C14" s="14"/>
      <c r="D14" s="14"/>
      <c r="E14" s="14"/>
      <c r="F14" s="14"/>
      <c r="G14" s="14"/>
    </row>
    <row r="15" spans="1:7" ht="20.100000000000001" customHeight="1">
      <c r="A15" s="33"/>
      <c r="B15" s="13"/>
      <c r="C15" s="14"/>
      <c r="D15" s="14"/>
      <c r="E15" s="14"/>
      <c r="F15" s="14"/>
      <c r="G15" s="14"/>
    </row>
    <row r="16" spans="1:7" ht="20.100000000000001" customHeight="1">
      <c r="A16" s="33"/>
      <c r="B16" s="13"/>
      <c r="C16" s="14"/>
      <c r="D16" s="14"/>
      <c r="E16" s="14"/>
      <c r="F16" s="14"/>
      <c r="G16" s="14"/>
    </row>
    <row r="17" spans="1:7" ht="20.100000000000001" customHeight="1">
      <c r="A17" s="33"/>
      <c r="B17" s="13"/>
      <c r="C17" s="14"/>
      <c r="D17" s="14"/>
      <c r="E17" s="14"/>
      <c r="F17" s="14"/>
      <c r="G17" s="14"/>
    </row>
    <row r="18" spans="1:7" ht="20.100000000000001" customHeight="1">
      <c r="A18" s="33"/>
      <c r="B18" s="13"/>
      <c r="C18" s="14"/>
      <c r="D18" s="14"/>
      <c r="E18" s="14"/>
      <c r="F18" s="14"/>
      <c r="G18" s="14"/>
    </row>
  </sheetData>
  <mergeCells count="1">
    <mergeCell ref="A1:G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workbookViewId="0">
      <selection activeCell="D12" sqref="D12"/>
    </sheetView>
  </sheetViews>
  <sheetFormatPr defaultColWidth="16.28515625" defaultRowHeight="19.899999999999999" customHeight="1"/>
  <cols>
    <col min="1" max="3" width="16.28515625" style="16" customWidth="1"/>
    <col min="4" max="4" width="24.140625" style="16" customWidth="1"/>
    <col min="5" max="6" width="16.28515625" style="16" customWidth="1"/>
    <col min="7" max="16384" width="16.28515625" style="16"/>
  </cols>
  <sheetData>
    <row r="1" spans="1:5" ht="27.6" customHeight="1">
      <c r="A1" s="54" t="s">
        <v>12</v>
      </c>
      <c r="B1" s="55"/>
      <c r="C1" s="55"/>
      <c r="D1" s="55"/>
      <c r="E1" s="56"/>
    </row>
    <row r="2" spans="1:5" s="21" customFormat="1" ht="20.25" customHeight="1">
      <c r="A2" s="18" t="s">
        <v>13</v>
      </c>
      <c r="B2" s="19" t="s">
        <v>14</v>
      </c>
      <c r="C2" s="19" t="s">
        <v>15</v>
      </c>
      <c r="D2" s="19" t="s">
        <v>16</v>
      </c>
      <c r="E2" s="20" t="s">
        <v>41</v>
      </c>
    </row>
    <row r="3" spans="1:5" ht="33" customHeight="1">
      <c r="A3" s="22" t="s">
        <v>40</v>
      </c>
      <c r="B3" s="4">
        <v>1</v>
      </c>
      <c r="C3" s="5">
        <v>150000</v>
      </c>
      <c r="D3" s="6">
        <f t="shared" ref="D3:D11" si="0">B3*C3</f>
        <v>150000</v>
      </c>
      <c r="E3" s="7" t="s">
        <v>45</v>
      </c>
    </row>
    <row r="4" spans="1:5" ht="20.100000000000001" customHeight="1">
      <c r="A4" s="23" t="s">
        <v>17</v>
      </c>
      <c r="B4" s="9">
        <v>2</v>
      </c>
      <c r="C4" s="10">
        <v>80000</v>
      </c>
      <c r="D4" s="11">
        <f t="shared" si="0"/>
        <v>160000</v>
      </c>
      <c r="E4" s="12" t="s">
        <v>44</v>
      </c>
    </row>
    <row r="5" spans="1:5" ht="20.100000000000001" customHeight="1">
      <c r="A5" s="17" t="s">
        <v>18</v>
      </c>
      <c r="B5" s="9">
        <v>8</v>
      </c>
      <c r="C5" s="10">
        <v>45000</v>
      </c>
      <c r="D5" s="11">
        <f t="shared" si="0"/>
        <v>360000</v>
      </c>
      <c r="E5" s="12" t="s">
        <v>44</v>
      </c>
    </row>
    <row r="6" spans="1:5" ht="33" customHeight="1">
      <c r="A6" s="17" t="s">
        <v>46</v>
      </c>
      <c r="B6" s="9">
        <v>2</v>
      </c>
      <c r="C6" s="10">
        <v>30000</v>
      </c>
      <c r="D6" s="11">
        <f t="shared" si="0"/>
        <v>60000</v>
      </c>
      <c r="E6" s="12" t="s">
        <v>44</v>
      </c>
    </row>
    <row r="7" spans="1:5" ht="20.100000000000001" customHeight="1">
      <c r="A7" s="23" t="s">
        <v>47</v>
      </c>
      <c r="B7" s="9">
        <v>2</v>
      </c>
      <c r="C7" s="10">
        <v>80000</v>
      </c>
      <c r="D7" s="11">
        <f t="shared" si="0"/>
        <v>160000</v>
      </c>
      <c r="E7" s="12" t="s">
        <v>44</v>
      </c>
    </row>
    <row r="8" spans="1:5" ht="20.100000000000001" customHeight="1">
      <c r="A8" s="17" t="s">
        <v>19</v>
      </c>
      <c r="B8" s="9">
        <v>10</v>
      </c>
      <c r="C8" s="10">
        <v>30000</v>
      </c>
      <c r="D8" s="11">
        <f t="shared" si="0"/>
        <v>300000</v>
      </c>
      <c r="E8" s="12" t="s">
        <v>44</v>
      </c>
    </row>
    <row r="9" spans="1:5" ht="20.100000000000001" customHeight="1">
      <c r="A9" s="17" t="s">
        <v>20</v>
      </c>
      <c r="B9" s="9">
        <v>4</v>
      </c>
      <c r="C9" s="10">
        <v>45000</v>
      </c>
      <c r="D9" s="11">
        <f t="shared" si="0"/>
        <v>180000</v>
      </c>
      <c r="E9" s="12" t="s">
        <v>44</v>
      </c>
    </row>
    <row r="10" spans="1:5" ht="32.1" customHeight="1">
      <c r="A10" s="17" t="s">
        <v>43</v>
      </c>
      <c r="B10" s="9">
        <v>1</v>
      </c>
      <c r="C10" s="10">
        <v>30000</v>
      </c>
      <c r="D10" s="11">
        <f t="shared" si="0"/>
        <v>30000</v>
      </c>
      <c r="E10" s="12" t="s">
        <v>42</v>
      </c>
    </row>
    <row r="11" spans="1:5" ht="20.100000000000001" customHeight="1">
      <c r="A11" s="17" t="s">
        <v>21</v>
      </c>
      <c r="B11" s="9">
        <v>1</v>
      </c>
      <c r="C11" s="10">
        <v>50000</v>
      </c>
      <c r="D11" s="11">
        <f t="shared" si="0"/>
        <v>50000</v>
      </c>
      <c r="E11" s="12" t="s">
        <v>42</v>
      </c>
    </row>
    <row r="12" spans="1:5" ht="20.100000000000001" customHeight="1">
      <c r="A12" s="24" t="s">
        <v>48</v>
      </c>
      <c r="B12" s="13"/>
      <c r="C12" s="14"/>
      <c r="D12" s="10">
        <f>SUM(D3:D11)</f>
        <v>1450000</v>
      </c>
      <c r="E12" s="12"/>
    </row>
    <row r="13" spans="1:5" ht="20.100000000000001" customHeight="1">
      <c r="A13" s="15"/>
      <c r="B13" s="13"/>
      <c r="C13" s="14"/>
      <c r="D13" s="14"/>
      <c r="E13" s="12"/>
    </row>
  </sheetData>
  <mergeCells count="1">
    <mergeCell ref="A1:E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showGridLines="0" workbookViewId="0">
      <selection activeCell="C16" sqref="C16"/>
    </sheetView>
  </sheetViews>
  <sheetFormatPr defaultColWidth="16.28515625" defaultRowHeight="19.899999999999999" customHeight="1"/>
  <cols>
    <col min="1" max="1" width="52.7109375" style="16" customWidth="1"/>
    <col min="2" max="2" width="35" style="16" customWidth="1"/>
    <col min="3" max="3" width="50.7109375" style="16" customWidth="1"/>
    <col min="4" max="6" width="16.28515625" style="16" customWidth="1"/>
    <col min="7" max="16384" width="16.28515625" style="16"/>
  </cols>
  <sheetData>
    <row r="1" spans="1:5" ht="20.25" customHeight="1">
      <c r="A1" s="1" t="s">
        <v>22</v>
      </c>
      <c r="B1" s="1" t="s">
        <v>23</v>
      </c>
      <c r="C1" s="1" t="s">
        <v>24</v>
      </c>
      <c r="D1" s="36"/>
      <c r="E1" s="37"/>
    </row>
    <row r="2" spans="1:5" ht="32.25" customHeight="1">
      <c r="A2" s="3" t="s">
        <v>25</v>
      </c>
      <c r="B2" s="38" t="s">
        <v>26</v>
      </c>
      <c r="C2" s="39" t="s">
        <v>27</v>
      </c>
      <c r="D2" s="40"/>
      <c r="E2" s="41"/>
    </row>
    <row r="3" spans="1:5" ht="32.1" customHeight="1">
      <c r="A3" s="8" t="s">
        <v>28</v>
      </c>
      <c r="B3" s="42" t="s">
        <v>29</v>
      </c>
      <c r="C3" s="43" t="s">
        <v>30</v>
      </c>
      <c r="D3" s="40"/>
      <c r="E3" s="41"/>
    </row>
    <row r="4" spans="1:5" ht="32.1" customHeight="1">
      <c r="A4" s="8" t="s">
        <v>31</v>
      </c>
      <c r="B4" s="42" t="s">
        <v>32</v>
      </c>
      <c r="C4" s="43" t="s">
        <v>33</v>
      </c>
      <c r="D4" s="40"/>
      <c r="E4" s="41"/>
    </row>
    <row r="5" spans="1:5" ht="22.5" customHeight="1">
      <c r="A5" s="8" t="s">
        <v>6</v>
      </c>
      <c r="B5" s="42" t="s">
        <v>34</v>
      </c>
      <c r="C5" s="43" t="s">
        <v>35</v>
      </c>
      <c r="D5" s="40"/>
      <c r="E5" s="41"/>
    </row>
    <row r="6" spans="1:5" ht="56.1" customHeight="1">
      <c r="A6" s="8" t="s">
        <v>36</v>
      </c>
      <c r="B6" s="42" t="s">
        <v>37</v>
      </c>
      <c r="C6" s="43" t="s">
        <v>54</v>
      </c>
      <c r="D6" s="40"/>
      <c r="E6" s="41"/>
    </row>
    <row r="7" spans="1:5" ht="32.1" customHeight="1">
      <c r="A7" s="8" t="s">
        <v>38</v>
      </c>
      <c r="B7" s="42" t="s">
        <v>39</v>
      </c>
      <c r="C7" s="43" t="s">
        <v>55</v>
      </c>
      <c r="D7" s="40"/>
      <c r="E7" s="41"/>
    </row>
    <row r="8" spans="1:5" ht="14.65" customHeight="1">
      <c r="A8" s="44"/>
      <c r="B8" s="45"/>
      <c r="C8" s="45"/>
      <c r="D8" s="46"/>
      <c r="E8" s="41"/>
    </row>
    <row r="9" spans="1:5" ht="14.65" customHeight="1">
      <c r="A9" s="47"/>
      <c r="B9" s="46"/>
      <c r="C9" s="46"/>
      <c r="D9" s="46"/>
      <c r="E9" s="41"/>
    </row>
    <row r="10" spans="1:5" ht="14.65" customHeight="1">
      <c r="A10" s="48"/>
      <c r="B10" s="49"/>
      <c r="C10" s="49"/>
      <c r="D10" s="49"/>
      <c r="E10" s="50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D20" sqref="D20"/>
    </sheetView>
  </sheetViews>
  <sheetFormatPr defaultColWidth="16.28515625" defaultRowHeight="19.899999999999999" customHeight="1"/>
  <cols>
    <col min="1" max="1" width="30.140625" style="16" customWidth="1"/>
    <col min="2" max="8" width="16.28515625" style="16" customWidth="1"/>
    <col min="9" max="16384" width="16.28515625" style="16"/>
  </cols>
  <sheetData>
    <row r="1" spans="1:7" ht="27.6" customHeight="1">
      <c r="A1" s="57" t="s">
        <v>0</v>
      </c>
      <c r="B1" s="58"/>
      <c r="C1" s="58"/>
      <c r="D1" s="58"/>
      <c r="E1" s="58"/>
      <c r="F1" s="58"/>
      <c r="G1" s="59"/>
    </row>
    <row r="2" spans="1:7" ht="20.25" customHeight="1">
      <c r="A2" s="2"/>
      <c r="B2" s="2"/>
      <c r="C2" s="2"/>
      <c r="D2" s="2"/>
      <c r="E2" s="2"/>
      <c r="F2" s="2"/>
      <c r="G2" s="2"/>
    </row>
    <row r="3" spans="1:7" ht="20.25" customHeight="1">
      <c r="A3" s="60" t="s">
        <v>1</v>
      </c>
      <c r="B3" s="4">
        <v>150</v>
      </c>
      <c r="C3" s="25"/>
      <c r="D3" s="25"/>
      <c r="E3" s="25"/>
      <c r="F3" s="25"/>
      <c r="G3" s="25"/>
    </row>
    <row r="4" spans="1:7" ht="20.100000000000001" customHeight="1">
      <c r="A4" s="61" t="s">
        <v>2</v>
      </c>
      <c r="B4" s="9">
        <v>30</v>
      </c>
      <c r="C4" s="14"/>
      <c r="D4" s="14"/>
      <c r="E4" s="14"/>
      <c r="F4" s="14"/>
      <c r="G4" s="14"/>
    </row>
    <row r="5" spans="1:7" ht="20.100000000000001" customHeight="1">
      <c r="A5" s="61" t="s">
        <v>3</v>
      </c>
      <c r="B5" s="26">
        <v>1500</v>
      </c>
      <c r="C5" s="14"/>
      <c r="D5" s="14"/>
      <c r="E5" s="14"/>
      <c r="F5" s="14"/>
      <c r="G5" s="14"/>
    </row>
    <row r="6" spans="1:7" ht="20.100000000000001" customHeight="1">
      <c r="A6" s="8" t="s">
        <v>4</v>
      </c>
      <c r="B6" s="27">
        <f>B3*B4*B5</f>
        <v>6750000</v>
      </c>
      <c r="C6" s="14"/>
      <c r="D6" s="14"/>
      <c r="E6" s="14"/>
      <c r="F6" s="14"/>
      <c r="G6" s="14"/>
    </row>
    <row r="7" spans="1:7" ht="20.100000000000001" customHeight="1">
      <c r="A7" s="15"/>
      <c r="B7" s="13"/>
      <c r="C7" s="14"/>
      <c r="D7" s="14"/>
      <c r="E7" s="14"/>
      <c r="F7" s="14"/>
      <c r="G7" s="14"/>
    </row>
    <row r="8" spans="1:7" s="29" customFormat="1" ht="20.100000000000001" customHeight="1">
      <c r="A8" s="62" t="s">
        <v>5</v>
      </c>
      <c r="B8" s="28"/>
      <c r="C8" s="12"/>
      <c r="D8" s="12"/>
      <c r="E8" s="12"/>
      <c r="F8" s="12"/>
      <c r="G8" s="12"/>
    </row>
    <row r="9" spans="1:7" ht="20.100000000000001" customHeight="1">
      <c r="A9" s="61" t="s">
        <v>6</v>
      </c>
      <c r="B9" s="27">
        <v>300000</v>
      </c>
      <c r="C9" s="14"/>
      <c r="D9" s="14"/>
      <c r="E9" s="14"/>
      <c r="F9" s="14"/>
      <c r="G9" s="14"/>
    </row>
    <row r="10" spans="1:7" ht="20.100000000000001" customHeight="1">
      <c r="A10" s="61" t="s">
        <v>7</v>
      </c>
      <c r="B10" s="27">
        <v>500000</v>
      </c>
      <c r="C10" s="14"/>
      <c r="D10" s="14"/>
      <c r="E10" s="14"/>
      <c r="F10" s="14"/>
      <c r="G10" s="14"/>
    </row>
    <row r="11" spans="1:7" ht="20.100000000000001" customHeight="1">
      <c r="A11" s="61" t="s">
        <v>8</v>
      </c>
      <c r="B11" s="27">
        <v>1219000</v>
      </c>
      <c r="C11" s="14"/>
      <c r="D11" s="14"/>
      <c r="E11" s="14"/>
      <c r="F11" s="14"/>
      <c r="G11" s="14"/>
    </row>
    <row r="12" spans="1:7" ht="20.100000000000001" customHeight="1">
      <c r="A12" s="61" t="s">
        <v>9</v>
      </c>
      <c r="B12" s="27">
        <f>B6/100*30</f>
        <v>2025000</v>
      </c>
      <c r="C12" s="14"/>
      <c r="D12" s="14"/>
      <c r="E12" s="14"/>
      <c r="F12" s="14"/>
      <c r="G12" s="14"/>
    </row>
    <row r="13" spans="1:7" s="65" customFormat="1" ht="20.100000000000001" customHeight="1">
      <c r="A13" s="62" t="s">
        <v>10</v>
      </c>
      <c r="B13" s="63">
        <f>SUM(B9:B12)</f>
        <v>4044000</v>
      </c>
      <c r="C13" s="64"/>
      <c r="D13" s="64"/>
      <c r="E13" s="64"/>
      <c r="F13" s="64"/>
      <c r="G13" s="64"/>
    </row>
    <row r="14" spans="1:7" ht="20.100000000000001" customHeight="1">
      <c r="A14" s="66" t="s">
        <v>11</v>
      </c>
      <c r="B14" s="27">
        <f>B6-B13</f>
        <v>2706000</v>
      </c>
      <c r="C14" s="14"/>
      <c r="D14" s="14"/>
      <c r="E14" s="14"/>
      <c r="F14" s="14"/>
      <c r="G14" s="14"/>
    </row>
    <row r="15" spans="1:7" ht="20.100000000000001" customHeight="1">
      <c r="A15" s="15"/>
      <c r="B15" s="13"/>
      <c r="C15" s="14"/>
      <c r="D15" s="14"/>
      <c r="E15" s="14"/>
      <c r="F15" s="14"/>
      <c r="G15" s="14"/>
    </row>
    <row r="16" spans="1:7" ht="20.100000000000001" customHeight="1">
      <c r="A16" s="15"/>
      <c r="B16" s="13"/>
      <c r="C16" s="14"/>
      <c r="D16" s="14"/>
      <c r="E16" s="14"/>
      <c r="F16" s="14"/>
      <c r="G16" s="14"/>
    </row>
    <row r="17" spans="1:7" ht="20.100000000000001" customHeight="1">
      <c r="A17" s="15"/>
      <c r="B17" s="13"/>
      <c r="C17" s="14"/>
      <c r="D17" s="14"/>
      <c r="E17" s="14"/>
      <c r="F17" s="14"/>
      <c r="G17" s="14"/>
    </row>
    <row r="18" spans="1:7" ht="20.100000000000001" customHeight="1">
      <c r="A18" s="15"/>
      <c r="B18" s="13"/>
      <c r="C18" s="14"/>
      <c r="D18" s="14"/>
      <c r="E18" s="14"/>
      <c r="F18" s="14"/>
      <c r="G18" s="14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8" sqref="D28"/>
    </sheetView>
  </sheetViews>
  <sheetFormatPr defaultColWidth="16.28515625" defaultRowHeight="19.899999999999999" customHeight="1"/>
  <cols>
    <col min="1" max="3" width="16.28515625" style="16" customWidth="1"/>
    <col min="4" max="4" width="24.140625" style="16" customWidth="1"/>
    <col min="5" max="6" width="16.28515625" style="16" customWidth="1"/>
    <col min="7" max="16384" width="16.28515625" style="16"/>
  </cols>
  <sheetData>
    <row r="1" spans="1:5" ht="27.6" customHeight="1">
      <c r="A1" s="54" t="s">
        <v>12</v>
      </c>
      <c r="B1" s="55"/>
      <c r="C1" s="55"/>
      <c r="D1" s="55"/>
      <c r="E1" s="56"/>
    </row>
    <row r="2" spans="1:5" s="21" customFormat="1" ht="20.25" customHeight="1">
      <c r="A2" s="18" t="s">
        <v>13</v>
      </c>
      <c r="B2" s="19" t="s">
        <v>14</v>
      </c>
      <c r="C2" s="19" t="s">
        <v>15</v>
      </c>
      <c r="D2" s="19" t="s">
        <v>16</v>
      </c>
      <c r="E2" s="20" t="s">
        <v>41</v>
      </c>
    </row>
    <row r="3" spans="1:5" ht="33" customHeight="1">
      <c r="A3" s="22" t="s">
        <v>40</v>
      </c>
      <c r="B3" s="4">
        <v>1</v>
      </c>
      <c r="C3" s="5">
        <v>150000</v>
      </c>
      <c r="D3" s="6">
        <f t="shared" ref="D3:D11" si="0">B3*C3</f>
        <v>150000</v>
      </c>
      <c r="E3" s="7" t="s">
        <v>45</v>
      </c>
    </row>
    <row r="4" spans="1:5" ht="20.100000000000001" customHeight="1">
      <c r="A4" s="23" t="s">
        <v>17</v>
      </c>
      <c r="B4" s="9">
        <v>2</v>
      </c>
      <c r="C4" s="10">
        <v>70000</v>
      </c>
      <c r="D4" s="11">
        <f t="shared" si="0"/>
        <v>140000</v>
      </c>
      <c r="E4" s="12" t="s">
        <v>44</v>
      </c>
    </row>
    <row r="5" spans="1:5" ht="20.100000000000001" customHeight="1">
      <c r="A5" s="17" t="s">
        <v>18</v>
      </c>
      <c r="B5" s="9">
        <v>8</v>
      </c>
      <c r="C5" s="10">
        <v>38000</v>
      </c>
      <c r="D5" s="11">
        <f t="shared" si="0"/>
        <v>304000</v>
      </c>
      <c r="E5" s="12" t="s">
        <v>44</v>
      </c>
    </row>
    <row r="6" spans="1:5" ht="33" customHeight="1">
      <c r="A6" s="17" t="s">
        <v>46</v>
      </c>
      <c r="B6" s="9">
        <v>2</v>
      </c>
      <c r="C6" s="10">
        <v>25000</v>
      </c>
      <c r="D6" s="11">
        <f t="shared" si="0"/>
        <v>50000</v>
      </c>
      <c r="E6" s="12" t="s">
        <v>44</v>
      </c>
    </row>
    <row r="7" spans="1:5" ht="20.100000000000001" customHeight="1">
      <c r="A7" s="23" t="s">
        <v>47</v>
      </c>
      <c r="B7" s="9">
        <v>2</v>
      </c>
      <c r="C7" s="10">
        <v>70000</v>
      </c>
      <c r="D7" s="11">
        <f t="shared" si="0"/>
        <v>140000</v>
      </c>
      <c r="E7" s="12" t="s">
        <v>44</v>
      </c>
    </row>
    <row r="8" spans="1:5" ht="20.100000000000001" customHeight="1">
      <c r="A8" s="17" t="s">
        <v>19</v>
      </c>
      <c r="B8" s="9">
        <v>10</v>
      </c>
      <c r="C8" s="10">
        <v>20000</v>
      </c>
      <c r="D8" s="11">
        <f t="shared" si="0"/>
        <v>200000</v>
      </c>
      <c r="E8" s="12" t="s">
        <v>44</v>
      </c>
    </row>
    <row r="9" spans="1:5" ht="20.100000000000001" customHeight="1">
      <c r="A9" s="17" t="s">
        <v>20</v>
      </c>
      <c r="B9" s="9">
        <v>4</v>
      </c>
      <c r="C9" s="10">
        <v>40000</v>
      </c>
      <c r="D9" s="11">
        <f t="shared" si="0"/>
        <v>160000</v>
      </c>
      <c r="E9" s="12" t="s">
        <v>44</v>
      </c>
    </row>
    <row r="10" spans="1:5" ht="32.1" customHeight="1">
      <c r="A10" s="17" t="s">
        <v>43</v>
      </c>
      <c r="B10" s="9">
        <v>1</v>
      </c>
      <c r="C10" s="10">
        <v>25000</v>
      </c>
      <c r="D10" s="11">
        <f t="shared" si="0"/>
        <v>25000</v>
      </c>
      <c r="E10" s="12" t="s">
        <v>42</v>
      </c>
    </row>
    <row r="11" spans="1:5" ht="20.100000000000001" customHeight="1">
      <c r="A11" s="17" t="s">
        <v>21</v>
      </c>
      <c r="B11" s="9">
        <v>1</v>
      </c>
      <c r="C11" s="10">
        <v>50000</v>
      </c>
      <c r="D11" s="11">
        <f t="shared" si="0"/>
        <v>50000</v>
      </c>
      <c r="E11" s="12" t="s">
        <v>42</v>
      </c>
    </row>
    <row r="12" spans="1:5" ht="20.100000000000001" customHeight="1">
      <c r="A12" s="24" t="s">
        <v>48</v>
      </c>
      <c r="B12" s="13"/>
      <c r="C12" s="14"/>
      <c r="D12" s="10">
        <f>SUM(D3:D11)</f>
        <v>1219000</v>
      </c>
      <c r="E12" s="12"/>
    </row>
    <row r="13" spans="1:5" ht="20.100000000000001" customHeight="1">
      <c r="A13" s="15"/>
      <c r="B13" s="13"/>
      <c r="C13" s="14"/>
      <c r="D13" s="14"/>
      <c r="E13" s="12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7" sqref="C17"/>
    </sheetView>
  </sheetViews>
  <sheetFormatPr defaultColWidth="16.28515625" defaultRowHeight="19.899999999999999" customHeight="1"/>
  <cols>
    <col min="1" max="1" width="52.7109375" style="16" customWidth="1"/>
    <col min="2" max="2" width="35" style="16" customWidth="1"/>
    <col min="3" max="3" width="50.7109375" style="16" customWidth="1"/>
    <col min="4" max="6" width="16.28515625" style="16" customWidth="1"/>
    <col min="7" max="16384" width="16.28515625" style="16"/>
  </cols>
  <sheetData>
    <row r="1" spans="1:5" ht="20.25" customHeight="1">
      <c r="A1" s="1" t="s">
        <v>22</v>
      </c>
      <c r="B1" s="1" t="s">
        <v>23</v>
      </c>
      <c r="C1" s="1" t="s">
        <v>24</v>
      </c>
      <c r="D1" s="36"/>
      <c r="E1" s="37"/>
    </row>
    <row r="2" spans="1:5" ht="32.25" customHeight="1">
      <c r="A2" s="3" t="s">
        <v>25</v>
      </c>
      <c r="B2" s="38" t="s">
        <v>49</v>
      </c>
      <c r="C2" s="39" t="s">
        <v>27</v>
      </c>
      <c r="D2" s="40"/>
      <c r="E2" s="41"/>
    </row>
    <row r="3" spans="1:5" ht="32.1" customHeight="1">
      <c r="A3" s="8" t="s">
        <v>28</v>
      </c>
      <c r="B3" s="42" t="s">
        <v>50</v>
      </c>
      <c r="C3" s="43" t="s">
        <v>30</v>
      </c>
      <c r="D3" s="40"/>
      <c r="E3" s="41"/>
    </row>
    <row r="4" spans="1:5" ht="32.1" customHeight="1">
      <c r="A4" s="8" t="s">
        <v>31</v>
      </c>
      <c r="B4" s="42" t="s">
        <v>51</v>
      </c>
      <c r="C4" s="43" t="s">
        <v>33</v>
      </c>
      <c r="D4" s="40"/>
      <c r="E4" s="41"/>
    </row>
    <row r="5" spans="1:5" ht="20.100000000000001" customHeight="1">
      <c r="A5" s="8" t="s">
        <v>6</v>
      </c>
      <c r="B5" s="42" t="s">
        <v>49</v>
      </c>
      <c r="C5" s="43" t="s">
        <v>35</v>
      </c>
      <c r="D5" s="40"/>
      <c r="E5" s="41"/>
    </row>
    <row r="6" spans="1:5" ht="56.1" customHeight="1">
      <c r="A6" s="8" t="s">
        <v>36</v>
      </c>
      <c r="B6" s="42" t="s">
        <v>52</v>
      </c>
      <c r="C6" s="43" t="s">
        <v>54</v>
      </c>
      <c r="D6" s="40"/>
      <c r="E6" s="41"/>
    </row>
    <row r="7" spans="1:5" ht="32.1" customHeight="1">
      <c r="A7" s="8" t="s">
        <v>38</v>
      </c>
      <c r="B7" s="42" t="s">
        <v>53</v>
      </c>
      <c r="C7" s="43" t="s">
        <v>56</v>
      </c>
      <c r="D7" s="40"/>
      <c r="E7" s="41"/>
    </row>
    <row r="8" spans="1:5" ht="14.65" customHeight="1">
      <c r="A8" s="44"/>
      <c r="B8" s="45"/>
      <c r="C8" s="45"/>
      <c r="D8" s="46"/>
      <c r="E8" s="41"/>
    </row>
    <row r="9" spans="1:5" ht="14.65" customHeight="1">
      <c r="A9" s="47"/>
      <c r="B9" s="46"/>
      <c r="C9" s="46"/>
      <c r="D9" s="46"/>
      <c r="E9" s="41"/>
    </row>
    <row r="10" spans="1:5" ht="14.65" customHeight="1">
      <c r="A10" s="48"/>
      <c r="B10" s="49"/>
      <c r="C10" s="49"/>
      <c r="D10" s="49"/>
      <c r="E10" s="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Модель - Москва</vt:lpstr>
      <vt:lpstr>ФОТ - Москва</vt:lpstr>
      <vt:lpstr>Бюджет на открытие - Москва</vt:lpstr>
      <vt:lpstr>Модель Калининград</vt:lpstr>
      <vt:lpstr>ФОТ - Калининград</vt:lpstr>
      <vt:lpstr>Бюджет на открытие Калининград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М. Головань</cp:lastModifiedBy>
  <dcterms:modified xsi:type="dcterms:W3CDTF">2021-03-29T10:12:02Z</dcterms:modified>
</cp:coreProperties>
</file>