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Год 1" sheetId="2" r:id="rId1"/>
    <sheet name="Год2" sheetId="3" r:id="rId2"/>
  </sheets>
  <calcPr calcId="124519"/>
  <fileRecoveryPr repairLoad="1"/>
</workbook>
</file>

<file path=xl/calcChain.xml><?xml version="1.0" encoding="utf-8"?>
<calcChain xmlns="http://schemas.openxmlformats.org/spreadsheetml/2006/main">
  <c r="P15" i="3"/>
  <c r="P14"/>
  <c r="O13"/>
  <c r="N13"/>
  <c r="M13"/>
  <c r="L13"/>
  <c r="K13"/>
  <c r="J13"/>
  <c r="I13"/>
  <c r="H13"/>
  <c r="G13"/>
  <c r="F13"/>
  <c r="E13"/>
  <c r="D13"/>
  <c r="C13"/>
  <c r="P13" s="1"/>
  <c r="P12"/>
  <c r="P10"/>
  <c r="P9"/>
  <c r="P8"/>
  <c r="P7"/>
  <c r="O6"/>
  <c r="N6"/>
  <c r="M6"/>
  <c r="L6"/>
  <c r="K6"/>
  <c r="J6"/>
  <c r="I6"/>
  <c r="H6"/>
  <c r="G6"/>
  <c r="F6"/>
  <c r="E6"/>
  <c r="D6"/>
  <c r="C6"/>
  <c r="C16" s="1"/>
  <c r="C17" s="1"/>
  <c r="P5"/>
  <c r="P4"/>
  <c r="O3"/>
  <c r="N3"/>
  <c r="M3"/>
  <c r="L3"/>
  <c r="L16" s="1"/>
  <c r="K3"/>
  <c r="J3"/>
  <c r="J16" s="1"/>
  <c r="I3"/>
  <c r="H3"/>
  <c r="H16" s="1"/>
  <c r="G3"/>
  <c r="F3"/>
  <c r="E3"/>
  <c r="D3"/>
  <c r="D16" s="1"/>
  <c r="C3"/>
  <c r="N13" i="2"/>
  <c r="N6"/>
  <c r="N3"/>
  <c r="O3"/>
  <c r="M3"/>
  <c r="L3"/>
  <c r="K3"/>
  <c r="J3"/>
  <c r="I3"/>
  <c r="H3"/>
  <c r="G3"/>
  <c r="F3"/>
  <c r="E16" i="3" l="1"/>
  <c r="N16"/>
  <c r="M16"/>
  <c r="K16"/>
  <c r="O16"/>
  <c r="F16"/>
  <c r="I16"/>
  <c r="P6"/>
  <c r="G16"/>
  <c r="P3"/>
  <c r="N16" i="2"/>
  <c r="D6"/>
  <c r="D16" s="1"/>
  <c r="E6"/>
  <c r="E16" s="1"/>
  <c r="F6"/>
  <c r="F16" s="1"/>
  <c r="G6"/>
  <c r="G16" s="1"/>
  <c r="H6"/>
  <c r="H16" s="1"/>
  <c r="I6"/>
  <c r="I16" s="1"/>
  <c r="J6"/>
  <c r="K6"/>
  <c r="L6"/>
  <c r="L16" s="1"/>
  <c r="M6"/>
  <c r="M16" s="1"/>
  <c r="O6"/>
  <c r="O16" s="1"/>
  <c r="D13"/>
  <c r="E13"/>
  <c r="F13"/>
  <c r="G13"/>
  <c r="H13"/>
  <c r="I13"/>
  <c r="J13"/>
  <c r="K13"/>
  <c r="L13"/>
  <c r="M13"/>
  <c r="O13"/>
  <c r="P4"/>
  <c r="P5"/>
  <c r="P7"/>
  <c r="P8"/>
  <c r="P9"/>
  <c r="P10"/>
  <c r="P12"/>
  <c r="P14"/>
  <c r="P15"/>
  <c r="D3"/>
  <c r="E3"/>
  <c r="C13"/>
  <c r="C3"/>
  <c r="P16" i="3" l="1"/>
  <c r="D17"/>
  <c r="J16" i="2"/>
  <c r="K16"/>
  <c r="P13"/>
  <c r="P3"/>
  <c r="D2" i="3" l="1"/>
  <c r="E2"/>
  <c r="E17"/>
  <c r="C6" i="2"/>
  <c r="C16" s="1"/>
  <c r="F17" i="3" l="1"/>
  <c r="F2"/>
  <c r="P6" i="2"/>
  <c r="G2" i="3" l="1"/>
  <c r="G17"/>
  <c r="C17" i="2"/>
  <c r="H17" i="3" l="1"/>
  <c r="H2"/>
  <c r="D17" i="2"/>
  <c r="E2" s="1"/>
  <c r="D2"/>
  <c r="I2" i="3" l="1"/>
  <c r="I17"/>
  <c r="E17" i="2"/>
  <c r="F2" s="1"/>
  <c r="J17" i="3" l="1"/>
  <c r="J2"/>
  <c r="F17" i="2"/>
  <c r="K2" i="3" l="1"/>
  <c r="K17"/>
  <c r="G2" i="2"/>
  <c r="L17" i="3" l="1"/>
  <c r="L2"/>
  <c r="G17" i="2"/>
  <c r="M2" i="3" l="1"/>
  <c r="M17"/>
  <c r="H2" i="2"/>
  <c r="H17" s="1"/>
  <c r="N17" i="3" l="1"/>
  <c r="O17" s="1"/>
  <c r="P2" s="1"/>
  <c r="O2"/>
  <c r="N2"/>
  <c r="I2" i="2"/>
  <c r="I17" s="1"/>
  <c r="J2" l="1"/>
  <c r="J17" s="1"/>
  <c r="K2" l="1"/>
  <c r="K17" s="1"/>
  <c r="L2" l="1"/>
  <c r="L17" s="1"/>
  <c r="M2" l="1"/>
  <c r="M17" s="1"/>
  <c r="N2" l="1"/>
  <c r="N17"/>
  <c r="P16"/>
  <c r="O17" l="1"/>
  <c r="P2" s="1"/>
  <c r="O2"/>
</calcChain>
</file>

<file path=xl/comments1.xml><?xml version="1.0" encoding="utf-8"?>
<comments xmlns="http://schemas.openxmlformats.org/spreadsheetml/2006/main">
  <authors>
    <author>Автор</author>
  </authors>
  <commentList>
    <comment ref="R2" authorId="0">
      <text>
        <r>
          <rPr>
            <sz val="9"/>
            <color indexed="81"/>
            <rFont val="Tahoma"/>
            <family val="2"/>
            <charset val="204"/>
          </rPr>
          <t xml:space="preserve">На всех листах заполнять только те ячейки, которые отмечены зеленым цветом !
</t>
        </r>
      </text>
    </comment>
  </commentList>
</comments>
</file>

<file path=xl/sharedStrings.xml><?xml version="1.0" encoding="utf-8"?>
<sst xmlns="http://schemas.openxmlformats.org/spreadsheetml/2006/main" count="61" uniqueCount="20">
  <si>
    <t>+</t>
  </si>
  <si>
    <t>Внешние инвестиции</t>
  </si>
  <si>
    <t>Собственные средства</t>
  </si>
  <si>
    <t>Итого оборот за период</t>
  </si>
  <si>
    <t>Сальдо на конец периода</t>
  </si>
  <si>
    <t>-</t>
  </si>
  <si>
    <t>Платежи:</t>
  </si>
  <si>
    <t>Поступления:</t>
  </si>
  <si>
    <t>Итого</t>
  </si>
  <si>
    <t>Входящее сальдо</t>
  </si>
  <si>
    <t>Движения денег (руб)</t>
  </si>
  <si>
    <t>Финансирование:</t>
  </si>
  <si>
    <t>тендерное исполнение</t>
  </si>
  <si>
    <t>Продажа розница</t>
  </si>
  <si>
    <t>Аренда помещения</t>
  </si>
  <si>
    <t>эл.эн</t>
  </si>
  <si>
    <t>Налог по УСН (д-р)</t>
  </si>
  <si>
    <t>Прочие расходы</t>
  </si>
  <si>
    <t>Зарплата персонала(налоги)</t>
  </si>
  <si>
    <t>Ежемесячные расходы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</si>
</sst>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9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17" fontId="2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3" fontId="3" fillId="0" borderId="1" xfId="0" applyNumberFormat="1" applyFont="1" applyFill="1" applyBorder="1" applyAlignment="1">
      <alignment vertical="top" wrapText="1"/>
    </xf>
    <xf numFmtId="3" fontId="3" fillId="3" borderId="1" xfId="0" applyNumberFormat="1" applyFont="1" applyFill="1" applyBorder="1" applyAlignment="1">
      <alignment vertical="top" wrapText="1"/>
    </xf>
    <xf numFmtId="3" fontId="4" fillId="0" borderId="1" xfId="0" applyNumberFormat="1" applyFont="1" applyFill="1" applyBorder="1" applyAlignment="1">
      <alignment vertical="top" wrapText="1"/>
    </xf>
    <xf numFmtId="3" fontId="2" fillId="0" borderId="1" xfId="0" applyNumberFormat="1" applyFont="1" applyFill="1" applyBorder="1" applyAlignment="1">
      <alignment vertical="top" wrapText="1"/>
    </xf>
    <xf numFmtId="3" fontId="1" fillId="3" borderId="1" xfId="0" applyNumberFormat="1" applyFont="1" applyFill="1" applyBorder="1" applyAlignment="1">
      <alignment vertical="top" wrapText="1"/>
    </xf>
    <xf numFmtId="3" fontId="4" fillId="0" borderId="3" xfId="0" applyNumberFormat="1" applyFont="1" applyFill="1" applyBorder="1" applyAlignment="1">
      <alignment vertical="top" wrapText="1"/>
    </xf>
    <xf numFmtId="3" fontId="3" fillId="3" borderId="2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3" fontId="6" fillId="0" borderId="1" xfId="0" applyNumberFormat="1" applyFont="1" applyFill="1" applyBorder="1" applyAlignment="1">
      <alignment vertical="top" wrapText="1"/>
    </xf>
    <xf numFmtId="3" fontId="4" fillId="4" borderId="1" xfId="0" applyNumberFormat="1" applyFont="1" applyFill="1" applyBorder="1" applyAlignment="1">
      <alignment vertical="top" wrapText="1"/>
    </xf>
    <xf numFmtId="3" fontId="4" fillId="4" borderId="2" xfId="0" applyNumberFormat="1" applyFont="1" applyFill="1" applyBorder="1" applyAlignment="1">
      <alignment vertical="top" wrapText="1"/>
    </xf>
    <xf numFmtId="3" fontId="3" fillId="4" borderId="1" xfId="0" applyNumberFormat="1" applyFont="1" applyFill="1" applyBorder="1" applyAlignment="1">
      <alignment vertical="top" wrapText="1"/>
    </xf>
    <xf numFmtId="0" fontId="0" fillId="4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tabSelected="1" workbookViewId="0">
      <selection activeCell="C20" sqref="C20"/>
    </sheetView>
  </sheetViews>
  <sheetFormatPr defaultRowHeight="15"/>
  <cols>
    <col min="1" max="1" width="2.28515625" customWidth="1"/>
    <col min="2" max="2" width="25" customWidth="1"/>
    <col min="3" max="5" width="10" bestFit="1" customWidth="1"/>
    <col min="6" max="6" width="11.28515625" bestFit="1" customWidth="1"/>
    <col min="7" max="7" width="11.85546875" customWidth="1"/>
    <col min="8" max="8" width="11.7109375" customWidth="1"/>
    <col min="9" max="9" width="12.140625" customWidth="1"/>
    <col min="10" max="11" width="12.42578125" customWidth="1"/>
    <col min="12" max="12" width="12.5703125" customWidth="1"/>
    <col min="13" max="14" width="12.140625" customWidth="1"/>
    <col min="15" max="15" width="13.140625" customWidth="1"/>
    <col min="16" max="16" width="14.5703125" customWidth="1"/>
  </cols>
  <sheetData>
    <row r="1" spans="1:18">
      <c r="A1" s="4"/>
      <c r="B1" s="1" t="s">
        <v>10</v>
      </c>
      <c r="C1" s="3">
        <v>44531</v>
      </c>
      <c r="D1" s="3">
        <v>44562</v>
      </c>
      <c r="E1" s="3">
        <v>44593</v>
      </c>
      <c r="F1" s="3">
        <v>44621</v>
      </c>
      <c r="G1" s="3">
        <v>44652</v>
      </c>
      <c r="H1" s="3">
        <v>44682</v>
      </c>
      <c r="I1" s="3">
        <v>44713</v>
      </c>
      <c r="J1" s="3">
        <v>44743</v>
      </c>
      <c r="K1" s="3">
        <v>44774</v>
      </c>
      <c r="L1" s="3">
        <v>44805</v>
      </c>
      <c r="M1" s="3">
        <v>44835</v>
      </c>
      <c r="N1" s="3">
        <v>44866</v>
      </c>
      <c r="O1" s="3">
        <v>44896</v>
      </c>
      <c r="P1" s="1" t="s">
        <v>8</v>
      </c>
    </row>
    <row r="2" spans="1:18" ht="17.25" customHeight="1">
      <c r="A2" s="2" t="s">
        <v>0</v>
      </c>
      <c r="B2" s="2" t="s">
        <v>9</v>
      </c>
      <c r="C2" s="18">
        <v>0</v>
      </c>
      <c r="D2" s="7">
        <f>C17</f>
        <v>5597600</v>
      </c>
      <c r="E2" s="7">
        <f>D17</f>
        <v>3095200</v>
      </c>
      <c r="F2" s="7">
        <f t="shared" ref="F2:P2" si="0">E17</f>
        <v>592800</v>
      </c>
      <c r="G2" s="7">
        <f t="shared" si="0"/>
        <v>1090400</v>
      </c>
      <c r="H2" s="7">
        <f t="shared" si="0"/>
        <v>1466200</v>
      </c>
      <c r="I2" s="7">
        <f t="shared" si="0"/>
        <v>1083800</v>
      </c>
      <c r="J2" s="7">
        <f t="shared" si="0"/>
        <v>851400</v>
      </c>
      <c r="K2" s="7">
        <f t="shared" si="0"/>
        <v>573670</v>
      </c>
      <c r="L2" s="7">
        <f t="shared" si="0"/>
        <v>241270</v>
      </c>
      <c r="M2" s="7">
        <f t="shared" si="0"/>
        <v>1008870</v>
      </c>
      <c r="N2" s="7">
        <f>M17</f>
        <v>571670</v>
      </c>
      <c r="O2" s="7">
        <f>N17</f>
        <v>2239270</v>
      </c>
      <c r="P2" s="7">
        <f t="shared" si="0"/>
        <v>1906870</v>
      </c>
      <c r="R2" s="19"/>
    </row>
    <row r="3" spans="1:18" ht="17.25" customHeight="1">
      <c r="A3" s="14" t="s">
        <v>0</v>
      </c>
      <c r="B3" s="14" t="s">
        <v>7</v>
      </c>
      <c r="C3" s="15">
        <f>SUM(C4:C5)</f>
        <v>0</v>
      </c>
      <c r="D3" s="15">
        <f t="shared" ref="D3:E3" si="1">SUM(D4:D5)</f>
        <v>0</v>
      </c>
      <c r="E3" s="15">
        <f t="shared" si="1"/>
        <v>0</v>
      </c>
      <c r="F3" s="15">
        <f t="shared" ref="F3:O3" si="2">SUM(F4+F5)</f>
        <v>3000000</v>
      </c>
      <c r="G3" s="15">
        <f t="shared" si="2"/>
        <v>3000000</v>
      </c>
      <c r="H3" s="15">
        <f t="shared" si="2"/>
        <v>3000000</v>
      </c>
      <c r="I3" s="15">
        <f t="shared" si="2"/>
        <v>3000000</v>
      </c>
      <c r="J3" s="15">
        <f t="shared" si="2"/>
        <v>3000000</v>
      </c>
      <c r="K3" s="15">
        <f t="shared" si="2"/>
        <v>4000000</v>
      </c>
      <c r="L3" s="15">
        <f t="shared" si="2"/>
        <v>4000000</v>
      </c>
      <c r="M3" s="15">
        <f t="shared" si="2"/>
        <v>4000000</v>
      </c>
      <c r="N3" s="15">
        <f t="shared" ref="N3" si="3">SUM(N4+N5)</f>
        <v>6000000</v>
      </c>
      <c r="O3" s="15">
        <f t="shared" si="2"/>
        <v>4000000</v>
      </c>
      <c r="P3" s="15">
        <f>SUM(C3:O3)</f>
        <v>37000000</v>
      </c>
    </row>
    <row r="4" spans="1:18" ht="17.25" customHeight="1">
      <c r="A4" s="2" t="s">
        <v>0</v>
      </c>
      <c r="B4" s="2" t="s">
        <v>12</v>
      </c>
      <c r="C4" s="18"/>
      <c r="D4" s="18">
        <v>0</v>
      </c>
      <c r="E4" s="18">
        <v>0</v>
      </c>
      <c r="F4" s="18">
        <v>3000000</v>
      </c>
      <c r="G4" s="18">
        <v>3000000</v>
      </c>
      <c r="H4" s="18">
        <v>3000000</v>
      </c>
      <c r="I4" s="18">
        <v>3000000</v>
      </c>
      <c r="J4" s="18">
        <v>3000000</v>
      </c>
      <c r="K4" s="18">
        <v>4000000</v>
      </c>
      <c r="L4" s="18">
        <v>4000000</v>
      </c>
      <c r="M4" s="18">
        <v>4000000</v>
      </c>
      <c r="N4" s="18">
        <v>6000000</v>
      </c>
      <c r="O4" s="18">
        <v>4000000</v>
      </c>
      <c r="P4" s="8">
        <f t="shared" ref="P4:P16" si="4">SUM(C4:O4)</f>
        <v>37000000</v>
      </c>
    </row>
    <row r="5" spans="1:18" ht="17.25" customHeight="1">
      <c r="A5" s="2" t="s">
        <v>0</v>
      </c>
      <c r="B5" s="2" t="s">
        <v>13</v>
      </c>
      <c r="C5" s="18"/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8">
        <f t="shared" si="4"/>
        <v>0</v>
      </c>
    </row>
    <row r="6" spans="1:18" ht="15.75">
      <c r="A6" s="14" t="s">
        <v>5</v>
      </c>
      <c r="B6" s="14" t="s">
        <v>6</v>
      </c>
      <c r="C6" s="10">
        <f>SUM(C7:C12)</f>
        <v>-2402400</v>
      </c>
      <c r="D6" s="10">
        <f t="shared" ref="D6:O6" si="5">SUM(D7:D12)</f>
        <v>-2502400</v>
      </c>
      <c r="E6" s="10">
        <f t="shared" si="5"/>
        <v>-2502400</v>
      </c>
      <c r="F6" s="10">
        <f t="shared" si="5"/>
        <v>-2502400</v>
      </c>
      <c r="G6" s="10">
        <f t="shared" si="5"/>
        <v>-2624200</v>
      </c>
      <c r="H6" s="10">
        <f t="shared" si="5"/>
        <v>-3382400</v>
      </c>
      <c r="I6" s="10">
        <f t="shared" si="5"/>
        <v>-3232400</v>
      </c>
      <c r="J6" s="10">
        <f t="shared" si="5"/>
        <v>-3277730</v>
      </c>
      <c r="K6" s="10">
        <f t="shared" si="5"/>
        <v>-4332400</v>
      </c>
      <c r="L6" s="10">
        <f t="shared" si="5"/>
        <v>-3232400</v>
      </c>
      <c r="M6" s="10">
        <f t="shared" si="5"/>
        <v>-4437200</v>
      </c>
      <c r="N6" s="10">
        <f t="shared" ref="N6" si="6">SUM(N7:N12)</f>
        <v>-4332400</v>
      </c>
      <c r="O6" s="10">
        <f t="shared" si="5"/>
        <v>-4332400</v>
      </c>
      <c r="P6" s="11">
        <f t="shared" si="4"/>
        <v>-43093130</v>
      </c>
    </row>
    <row r="7" spans="1:18">
      <c r="A7" s="2" t="s">
        <v>5</v>
      </c>
      <c r="B7" s="2" t="s">
        <v>12</v>
      </c>
      <c r="C7" s="16">
        <v>-1500000</v>
      </c>
      <c r="D7" s="16">
        <v>-1500000</v>
      </c>
      <c r="E7" s="16">
        <v>-1500000</v>
      </c>
      <c r="F7" s="16">
        <v>-1500000</v>
      </c>
      <c r="G7" s="16">
        <v>-1500000</v>
      </c>
      <c r="H7" s="16">
        <v>-2200000</v>
      </c>
      <c r="I7" s="16">
        <v>-2200000</v>
      </c>
      <c r="J7" s="16">
        <v>-2200000</v>
      </c>
      <c r="K7" s="16">
        <v>-3300000</v>
      </c>
      <c r="L7" s="16">
        <v>-2200000</v>
      </c>
      <c r="M7" s="16">
        <v>-3300000</v>
      </c>
      <c r="N7" s="16">
        <v>-3300000</v>
      </c>
      <c r="O7" s="16">
        <v>-3300000</v>
      </c>
      <c r="P7" s="8">
        <f t="shared" si="4"/>
        <v>-29500000</v>
      </c>
    </row>
    <row r="8" spans="1:18">
      <c r="A8" s="2" t="s">
        <v>5</v>
      </c>
      <c r="B8" s="2"/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8">
        <f t="shared" si="4"/>
        <v>0</v>
      </c>
    </row>
    <row r="9" spans="1:18">
      <c r="A9" s="2" t="s">
        <v>5</v>
      </c>
      <c r="B9" s="2" t="s">
        <v>19</v>
      </c>
      <c r="C9" s="16">
        <v>-902400</v>
      </c>
      <c r="D9" s="16">
        <v>-902400</v>
      </c>
      <c r="E9" s="16">
        <v>-902400</v>
      </c>
      <c r="F9" s="16">
        <v>-902400</v>
      </c>
      <c r="G9" s="16">
        <v>-902400</v>
      </c>
      <c r="H9" s="16">
        <v>-902400</v>
      </c>
      <c r="I9" s="16">
        <v>-902400</v>
      </c>
      <c r="J9" s="16">
        <v>-902400</v>
      </c>
      <c r="K9" s="16">
        <v>-902400</v>
      </c>
      <c r="L9" s="16">
        <v>-902400</v>
      </c>
      <c r="M9" s="16">
        <v>-902400</v>
      </c>
      <c r="N9" s="16">
        <v>-902400</v>
      </c>
      <c r="O9" s="16">
        <v>-902400</v>
      </c>
      <c r="P9" s="8">
        <f t="shared" si="4"/>
        <v>-11731200</v>
      </c>
    </row>
    <row r="10" spans="1:18">
      <c r="A10" s="2" t="s">
        <v>5</v>
      </c>
      <c r="B10" s="2" t="s">
        <v>14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-180000</v>
      </c>
      <c r="I10" s="16">
        <v>-30000</v>
      </c>
      <c r="J10" s="16">
        <v>-30000</v>
      </c>
      <c r="K10" s="16">
        <v>-30000</v>
      </c>
      <c r="L10" s="16">
        <v>-30000</v>
      </c>
      <c r="M10" s="16">
        <v>-30000</v>
      </c>
      <c r="N10" s="16">
        <v>-30000</v>
      </c>
      <c r="O10" s="16">
        <v>-30000</v>
      </c>
      <c r="P10" s="8">
        <f t="shared" si="4"/>
        <v>-390000</v>
      </c>
    </row>
    <row r="11" spans="1:18">
      <c r="A11" s="2"/>
      <c r="B11" s="2" t="s">
        <v>17</v>
      </c>
      <c r="C11" s="16"/>
      <c r="D11" s="16">
        <v>-100000</v>
      </c>
      <c r="E11" s="16">
        <v>-100000</v>
      </c>
      <c r="F11" s="16">
        <v>-100000</v>
      </c>
      <c r="G11" s="16">
        <v>-100000</v>
      </c>
      <c r="H11" s="16">
        <v>-100000</v>
      </c>
      <c r="I11" s="16">
        <v>-100000</v>
      </c>
      <c r="J11" s="16">
        <v>-100000</v>
      </c>
      <c r="K11" s="16">
        <v>-100000</v>
      </c>
      <c r="L11" s="16">
        <v>-100000</v>
      </c>
      <c r="M11" s="16">
        <v>-100000</v>
      </c>
      <c r="N11" s="16">
        <v>-100000</v>
      </c>
      <c r="O11" s="16">
        <v>-100000</v>
      </c>
      <c r="P11" s="8"/>
    </row>
    <row r="12" spans="1:18">
      <c r="A12" s="2" t="s">
        <v>5</v>
      </c>
      <c r="B12" s="2" t="s">
        <v>16</v>
      </c>
      <c r="C12" s="16">
        <v>0</v>
      </c>
      <c r="D12" s="16">
        <v>0</v>
      </c>
      <c r="E12" s="16">
        <v>0</v>
      </c>
      <c r="F12" s="16">
        <v>0</v>
      </c>
      <c r="G12" s="16">
        <v>-121800</v>
      </c>
      <c r="H12" s="16">
        <v>0</v>
      </c>
      <c r="I12" s="16">
        <v>0</v>
      </c>
      <c r="J12" s="16">
        <v>-45330</v>
      </c>
      <c r="K12" s="16">
        <v>0</v>
      </c>
      <c r="L12" s="16">
        <v>0</v>
      </c>
      <c r="M12" s="16">
        <v>-104800</v>
      </c>
      <c r="N12" s="16">
        <v>0</v>
      </c>
      <c r="O12" s="16">
        <v>0</v>
      </c>
      <c r="P12" s="8">
        <f t="shared" si="4"/>
        <v>-271930</v>
      </c>
    </row>
    <row r="13" spans="1:18" ht="15.75">
      <c r="A13" s="14" t="s">
        <v>0</v>
      </c>
      <c r="B13" s="14" t="s">
        <v>11</v>
      </c>
      <c r="C13" s="10">
        <f>SUM(C14:C15)</f>
        <v>8000000</v>
      </c>
      <c r="D13" s="10">
        <f t="shared" ref="D13:O13" si="7">SUM(D14:D15)</f>
        <v>0</v>
      </c>
      <c r="E13" s="10">
        <f t="shared" si="7"/>
        <v>0</v>
      </c>
      <c r="F13" s="10">
        <f t="shared" si="7"/>
        <v>0</v>
      </c>
      <c r="G13" s="10">
        <f t="shared" si="7"/>
        <v>0</v>
      </c>
      <c r="H13" s="10">
        <f t="shared" si="7"/>
        <v>0</v>
      </c>
      <c r="I13" s="10">
        <f t="shared" si="7"/>
        <v>0</v>
      </c>
      <c r="J13" s="10">
        <f t="shared" si="7"/>
        <v>0</v>
      </c>
      <c r="K13" s="10">
        <f t="shared" si="7"/>
        <v>0</v>
      </c>
      <c r="L13" s="10">
        <f t="shared" si="7"/>
        <v>0</v>
      </c>
      <c r="M13" s="10">
        <f t="shared" si="7"/>
        <v>0</v>
      </c>
      <c r="N13" s="10">
        <f t="shared" ref="N13" si="8">SUM(N14:N15)</f>
        <v>0</v>
      </c>
      <c r="O13" s="10">
        <f t="shared" si="7"/>
        <v>0</v>
      </c>
      <c r="P13" s="11">
        <f t="shared" si="4"/>
        <v>8000000</v>
      </c>
    </row>
    <row r="14" spans="1:18">
      <c r="A14" s="2" t="s">
        <v>0</v>
      </c>
      <c r="B14" s="2" t="s">
        <v>2</v>
      </c>
      <c r="C14" s="16">
        <v>0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8">
        <f t="shared" si="4"/>
        <v>0</v>
      </c>
    </row>
    <row r="15" spans="1:18" ht="15.75" thickBot="1">
      <c r="A15" s="6" t="s">
        <v>0</v>
      </c>
      <c r="B15" s="6" t="s">
        <v>1</v>
      </c>
      <c r="C15" s="17">
        <v>8000000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3">
        <f t="shared" si="4"/>
        <v>8000000</v>
      </c>
    </row>
    <row r="16" spans="1:18" ht="12.75" customHeight="1">
      <c r="A16" s="5"/>
      <c r="B16" s="5" t="s">
        <v>3</v>
      </c>
      <c r="C16" s="12">
        <f>C2+C3+C6+C13</f>
        <v>5597600</v>
      </c>
      <c r="D16" s="12">
        <f>D3+D6+D13</f>
        <v>-2502400</v>
      </c>
      <c r="E16" s="12">
        <f t="shared" ref="E16:O16" si="9">E3+E6+E13</f>
        <v>-2502400</v>
      </c>
      <c r="F16" s="12">
        <f t="shared" si="9"/>
        <v>497600</v>
      </c>
      <c r="G16" s="12">
        <f t="shared" si="9"/>
        <v>375800</v>
      </c>
      <c r="H16" s="12">
        <f t="shared" si="9"/>
        <v>-382400</v>
      </c>
      <c r="I16" s="12">
        <f t="shared" si="9"/>
        <v>-232400</v>
      </c>
      <c r="J16" s="12">
        <f t="shared" si="9"/>
        <v>-277730</v>
      </c>
      <c r="K16" s="12">
        <f t="shared" si="9"/>
        <v>-332400</v>
      </c>
      <c r="L16" s="12">
        <f t="shared" si="9"/>
        <v>767600</v>
      </c>
      <c r="M16" s="12">
        <f t="shared" si="9"/>
        <v>-437200</v>
      </c>
      <c r="N16" s="12">
        <f>N3+N6+N13</f>
        <v>1667600</v>
      </c>
      <c r="O16" s="12">
        <f t="shared" si="9"/>
        <v>-332400</v>
      </c>
      <c r="P16" s="12">
        <f t="shared" si="4"/>
        <v>1906870</v>
      </c>
    </row>
    <row r="17" spans="1:16" ht="14.25" customHeight="1">
      <c r="A17" s="2"/>
      <c r="B17" s="2" t="s">
        <v>4</v>
      </c>
      <c r="C17" s="9">
        <f>C16</f>
        <v>5597600</v>
      </c>
      <c r="D17" s="9">
        <f>C17+D16</f>
        <v>3095200</v>
      </c>
      <c r="E17" s="9">
        <f t="shared" ref="E17:M17" si="10">D17+E16</f>
        <v>592800</v>
      </c>
      <c r="F17" s="9">
        <f t="shared" si="10"/>
        <v>1090400</v>
      </c>
      <c r="G17" s="9">
        <f t="shared" si="10"/>
        <v>1466200</v>
      </c>
      <c r="H17" s="9">
        <f t="shared" si="10"/>
        <v>1083800</v>
      </c>
      <c r="I17" s="9">
        <f t="shared" si="10"/>
        <v>851400</v>
      </c>
      <c r="J17" s="9">
        <f t="shared" si="10"/>
        <v>573670</v>
      </c>
      <c r="K17" s="9">
        <f t="shared" si="10"/>
        <v>241270</v>
      </c>
      <c r="L17" s="9">
        <f t="shared" si="10"/>
        <v>1008870</v>
      </c>
      <c r="M17" s="9">
        <f t="shared" si="10"/>
        <v>571670</v>
      </c>
      <c r="N17" s="9">
        <f>M17+N16</f>
        <v>2239270</v>
      </c>
      <c r="O17" s="9">
        <f>N17+O16</f>
        <v>1906870</v>
      </c>
      <c r="P17" s="8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>
      <selection activeCell="P27" sqref="P27"/>
    </sheetView>
  </sheetViews>
  <sheetFormatPr defaultRowHeight="15"/>
  <cols>
    <col min="1" max="1" width="4.28515625" customWidth="1"/>
    <col min="2" max="2" width="14.28515625" customWidth="1"/>
    <col min="3" max="3" width="11.5703125" customWidth="1"/>
    <col min="4" max="4" width="10.85546875" customWidth="1"/>
    <col min="5" max="5" width="11.28515625" customWidth="1"/>
    <col min="6" max="7" width="10.85546875" customWidth="1"/>
    <col min="8" max="8" width="13" customWidth="1"/>
    <col min="9" max="9" width="10.85546875" customWidth="1"/>
    <col min="10" max="10" width="10" customWidth="1"/>
    <col min="11" max="11" width="11.85546875" customWidth="1"/>
    <col min="12" max="12" width="13" customWidth="1"/>
    <col min="13" max="13" width="12.140625" customWidth="1"/>
    <col min="14" max="14" width="13.7109375" customWidth="1"/>
    <col min="15" max="15" width="11.42578125" customWidth="1"/>
    <col min="16" max="16" width="12.85546875" customWidth="1"/>
  </cols>
  <sheetData>
    <row r="1" spans="1:16" ht="24">
      <c r="A1" s="4"/>
      <c r="B1" s="1" t="s">
        <v>10</v>
      </c>
      <c r="C1" s="3">
        <v>44927</v>
      </c>
      <c r="D1" s="3">
        <v>44958</v>
      </c>
      <c r="E1" s="3">
        <v>44986</v>
      </c>
      <c r="F1" s="3">
        <v>45017</v>
      </c>
      <c r="G1" s="3">
        <v>45047</v>
      </c>
      <c r="H1" s="3">
        <v>45078</v>
      </c>
      <c r="I1" s="3">
        <v>45108</v>
      </c>
      <c r="J1" s="3">
        <v>45139</v>
      </c>
      <c r="K1" s="3">
        <v>45170</v>
      </c>
      <c r="L1" s="3">
        <v>44835</v>
      </c>
      <c r="M1" s="3">
        <v>44866</v>
      </c>
      <c r="N1" s="3">
        <v>45261</v>
      </c>
      <c r="O1" s="3">
        <v>45292</v>
      </c>
      <c r="P1" s="1" t="s">
        <v>8</v>
      </c>
    </row>
    <row r="2" spans="1:16" ht="24">
      <c r="A2" s="2" t="s">
        <v>0</v>
      </c>
      <c r="B2" s="2" t="s">
        <v>9</v>
      </c>
      <c r="C2" s="18">
        <v>3252070</v>
      </c>
      <c r="D2" s="7">
        <f>C17</f>
        <v>4884190</v>
      </c>
      <c r="E2" s="7">
        <f>D17</f>
        <v>5632190</v>
      </c>
      <c r="F2" s="7">
        <f t="shared" ref="F2:P2" si="0">E17</f>
        <v>6380190</v>
      </c>
      <c r="G2" s="7">
        <f t="shared" si="0"/>
        <v>6658972</v>
      </c>
      <c r="H2" s="7">
        <f t="shared" si="0"/>
        <v>9406972</v>
      </c>
      <c r="I2" s="7">
        <f t="shared" si="0"/>
        <v>11054972</v>
      </c>
      <c r="J2" s="7">
        <f t="shared" si="0"/>
        <v>12001755</v>
      </c>
      <c r="K2" s="7">
        <f t="shared" si="0"/>
        <v>13649755</v>
      </c>
      <c r="L2" s="7">
        <f t="shared" si="0"/>
        <v>17297755</v>
      </c>
      <c r="M2" s="7">
        <f t="shared" si="0"/>
        <v>20009338</v>
      </c>
      <c r="N2" s="7">
        <f>M17</f>
        <v>23657338</v>
      </c>
      <c r="O2" s="7">
        <f>M17</f>
        <v>23657338</v>
      </c>
      <c r="P2" s="7">
        <f t="shared" si="0"/>
        <v>31652201</v>
      </c>
    </row>
    <row r="3" spans="1:16" ht="21" customHeight="1">
      <c r="A3" s="14" t="s">
        <v>0</v>
      </c>
      <c r="B3" s="14" t="s">
        <v>7</v>
      </c>
      <c r="C3" s="15">
        <f>SUM(C4:C5)</f>
        <v>6000000</v>
      </c>
      <c r="D3" s="15">
        <f t="shared" ref="D3:E3" si="1">SUM(D4:D5)</f>
        <v>6000000</v>
      </c>
      <c r="E3" s="15">
        <f t="shared" si="1"/>
        <v>6000000</v>
      </c>
      <c r="F3" s="15">
        <f t="shared" ref="F3:O3" si="2">SUM(F4+F5)</f>
        <v>6000000</v>
      </c>
      <c r="G3" s="15">
        <f t="shared" si="2"/>
        <v>8000000</v>
      </c>
      <c r="H3" s="15">
        <f t="shared" si="2"/>
        <v>8000000</v>
      </c>
      <c r="I3" s="15">
        <f t="shared" si="2"/>
        <v>8000000</v>
      </c>
      <c r="J3" s="15">
        <f t="shared" si="2"/>
        <v>8000000</v>
      </c>
      <c r="K3" s="15">
        <f t="shared" si="2"/>
        <v>10000000</v>
      </c>
      <c r="L3" s="15">
        <f t="shared" si="2"/>
        <v>10000000</v>
      </c>
      <c r="M3" s="15">
        <f t="shared" si="2"/>
        <v>10000000</v>
      </c>
      <c r="N3" s="15">
        <f t="shared" si="2"/>
        <v>10000000</v>
      </c>
      <c r="O3" s="15">
        <f t="shared" si="2"/>
        <v>10000000</v>
      </c>
      <c r="P3" s="15">
        <f>SUM(C3:O3)</f>
        <v>106000000</v>
      </c>
    </row>
    <row r="4" spans="1:16" ht="21.75" customHeight="1">
      <c r="A4" s="2" t="s">
        <v>0</v>
      </c>
      <c r="B4" s="2" t="s">
        <v>12</v>
      </c>
      <c r="C4" s="18">
        <v>6000000</v>
      </c>
      <c r="D4" s="18">
        <v>6000000</v>
      </c>
      <c r="E4" s="18">
        <v>6000000</v>
      </c>
      <c r="F4" s="18">
        <v>6000000</v>
      </c>
      <c r="G4" s="18">
        <v>8000000</v>
      </c>
      <c r="H4" s="18">
        <v>8000000</v>
      </c>
      <c r="I4" s="18">
        <v>8000000</v>
      </c>
      <c r="J4" s="18">
        <v>8000000</v>
      </c>
      <c r="K4" s="18">
        <v>10000000</v>
      </c>
      <c r="L4" s="18">
        <v>10000000</v>
      </c>
      <c r="M4" s="18">
        <v>10000000</v>
      </c>
      <c r="N4" s="18">
        <v>10000000</v>
      </c>
      <c r="O4" s="18">
        <v>10000000</v>
      </c>
      <c r="P4" s="8">
        <f t="shared" ref="P4:P16" si="3">SUM(C4:O4)</f>
        <v>106000000</v>
      </c>
    </row>
    <row r="5" spans="1:16" ht="24">
      <c r="A5" s="2" t="s">
        <v>0</v>
      </c>
      <c r="B5" s="2" t="s">
        <v>13</v>
      </c>
      <c r="C5" s="18"/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8">
        <f t="shared" si="3"/>
        <v>0</v>
      </c>
    </row>
    <row r="6" spans="1:16" ht="15.75">
      <c r="A6" s="14" t="s">
        <v>5</v>
      </c>
      <c r="B6" s="14" t="s">
        <v>6</v>
      </c>
      <c r="C6" s="10">
        <f>SUM(C7:C12)</f>
        <v>-4367880</v>
      </c>
      <c r="D6" s="10">
        <f t="shared" ref="D6:O6" si="4">SUM(D7:D12)</f>
        <v>-5252000</v>
      </c>
      <c r="E6" s="10">
        <f t="shared" si="4"/>
        <v>-5252000</v>
      </c>
      <c r="F6" s="10">
        <f t="shared" si="4"/>
        <v>-5721218</v>
      </c>
      <c r="G6" s="10">
        <f t="shared" si="4"/>
        <v>-5252000</v>
      </c>
      <c r="H6" s="10">
        <f t="shared" si="4"/>
        <v>-6352000</v>
      </c>
      <c r="I6" s="10">
        <f t="shared" si="4"/>
        <v>-7053217</v>
      </c>
      <c r="J6" s="10">
        <f t="shared" si="4"/>
        <v>-6352000</v>
      </c>
      <c r="K6" s="10">
        <f t="shared" si="4"/>
        <v>-6352000</v>
      </c>
      <c r="L6" s="10">
        <f t="shared" si="4"/>
        <v>-7288417</v>
      </c>
      <c r="M6" s="10">
        <f t="shared" si="4"/>
        <v>-6352000</v>
      </c>
      <c r="N6" s="10">
        <f t="shared" si="4"/>
        <v>-6352000</v>
      </c>
      <c r="O6" s="10">
        <f t="shared" si="4"/>
        <v>-5653137</v>
      </c>
      <c r="P6" s="11">
        <f t="shared" si="3"/>
        <v>-77599869</v>
      </c>
    </row>
    <row r="7" spans="1:16" ht="24">
      <c r="A7" s="2" t="s">
        <v>5</v>
      </c>
      <c r="B7" s="2" t="s">
        <v>12</v>
      </c>
      <c r="C7" s="16">
        <v>-3300000</v>
      </c>
      <c r="D7" s="16">
        <v>-4400000</v>
      </c>
      <c r="E7" s="16">
        <v>-4400000</v>
      </c>
      <c r="F7" s="16">
        <v>-4400000</v>
      </c>
      <c r="G7" s="16">
        <v>-4400000</v>
      </c>
      <c r="H7" s="16">
        <v>-5500000</v>
      </c>
      <c r="I7" s="16">
        <v>-5500000</v>
      </c>
      <c r="J7" s="16">
        <v>-5500000</v>
      </c>
      <c r="K7" s="16">
        <v>-5500000</v>
      </c>
      <c r="L7" s="16">
        <v>-5500000</v>
      </c>
      <c r="M7" s="16">
        <v>-5500000</v>
      </c>
      <c r="N7" s="16">
        <v>-5500000</v>
      </c>
      <c r="O7" s="16">
        <v>-3300000</v>
      </c>
      <c r="P7" s="8">
        <f t="shared" si="3"/>
        <v>-62700000</v>
      </c>
    </row>
    <row r="8" spans="1:16">
      <c r="A8" s="2" t="s">
        <v>5</v>
      </c>
      <c r="B8" s="2" t="s">
        <v>15</v>
      </c>
      <c r="C8" s="16">
        <v>-150000</v>
      </c>
      <c r="D8" s="16">
        <v>-150000</v>
      </c>
      <c r="E8" s="16">
        <v>-150000</v>
      </c>
      <c r="F8" s="16">
        <v>-150000</v>
      </c>
      <c r="G8" s="16">
        <v>-150000</v>
      </c>
      <c r="H8" s="16">
        <v>-150000</v>
      </c>
      <c r="I8" s="16">
        <v>-150000</v>
      </c>
      <c r="J8" s="16">
        <v>-150000</v>
      </c>
      <c r="K8" s="16">
        <v>-150000</v>
      </c>
      <c r="L8" s="16">
        <v>-150000</v>
      </c>
      <c r="M8" s="16">
        <v>-150000</v>
      </c>
      <c r="N8" s="16">
        <v>-150000</v>
      </c>
      <c r="O8" s="16">
        <v>-150000</v>
      </c>
      <c r="P8" s="8">
        <f t="shared" si="3"/>
        <v>-1950000</v>
      </c>
    </row>
    <row r="9" spans="1:16" ht="36">
      <c r="A9" s="2" t="s">
        <v>5</v>
      </c>
      <c r="B9" s="2" t="s">
        <v>18</v>
      </c>
      <c r="C9" s="16">
        <v>-572000</v>
      </c>
      <c r="D9" s="16">
        <v>-572000</v>
      </c>
      <c r="E9" s="16">
        <v>-572000</v>
      </c>
      <c r="F9" s="16">
        <v>-572000</v>
      </c>
      <c r="G9" s="16">
        <v>-572000</v>
      </c>
      <c r="H9" s="16">
        <v>-572000</v>
      </c>
      <c r="I9" s="16">
        <v>-572000</v>
      </c>
      <c r="J9" s="16">
        <v>-572000</v>
      </c>
      <c r="K9" s="16">
        <v>-572000</v>
      </c>
      <c r="L9" s="16">
        <v>-572000</v>
      </c>
      <c r="M9" s="16">
        <v>-572000</v>
      </c>
      <c r="N9" s="16">
        <v>-572000</v>
      </c>
      <c r="O9" s="16">
        <v>-572000</v>
      </c>
      <c r="P9" s="8">
        <f t="shared" si="3"/>
        <v>-7436000</v>
      </c>
    </row>
    <row r="10" spans="1:16" ht="24">
      <c r="A10" s="2" t="s">
        <v>5</v>
      </c>
      <c r="B10" s="2" t="s">
        <v>14</v>
      </c>
      <c r="C10" s="16">
        <v>-30000</v>
      </c>
      <c r="D10" s="16">
        <v>-30000</v>
      </c>
      <c r="E10" s="16">
        <v>-30000</v>
      </c>
      <c r="F10" s="16">
        <v>-30000</v>
      </c>
      <c r="G10" s="16">
        <v>-30000</v>
      </c>
      <c r="H10" s="16">
        <v>-30000</v>
      </c>
      <c r="I10" s="16">
        <v>-30000</v>
      </c>
      <c r="J10" s="16">
        <v>-30000</v>
      </c>
      <c r="K10" s="16">
        <v>-30000</v>
      </c>
      <c r="L10" s="16">
        <v>-30000</v>
      </c>
      <c r="M10" s="16">
        <v>-30000</v>
      </c>
      <c r="N10" s="16">
        <v>-30000</v>
      </c>
      <c r="O10" s="16">
        <v>-30000</v>
      </c>
      <c r="P10" s="8">
        <f t="shared" si="3"/>
        <v>-390000</v>
      </c>
    </row>
    <row r="11" spans="1:16">
      <c r="A11" s="2"/>
      <c r="B11" s="2" t="s">
        <v>17</v>
      </c>
      <c r="C11" s="16">
        <v>-100000</v>
      </c>
      <c r="D11" s="16">
        <v>-100000</v>
      </c>
      <c r="E11" s="16">
        <v>-100000</v>
      </c>
      <c r="F11" s="16">
        <v>-100000</v>
      </c>
      <c r="G11" s="16">
        <v>-100000</v>
      </c>
      <c r="H11" s="16">
        <v>-100000</v>
      </c>
      <c r="I11" s="16">
        <v>-100000</v>
      </c>
      <c r="J11" s="16">
        <v>-100000</v>
      </c>
      <c r="K11" s="16">
        <v>-100000</v>
      </c>
      <c r="L11" s="16">
        <v>-100000</v>
      </c>
      <c r="M11" s="16">
        <v>-100000</v>
      </c>
      <c r="N11" s="16">
        <v>-100000</v>
      </c>
      <c r="O11" s="16">
        <v>-100000</v>
      </c>
      <c r="P11" s="8"/>
    </row>
    <row r="12" spans="1:16" ht="24">
      <c r="A12" s="2" t="s">
        <v>5</v>
      </c>
      <c r="B12" s="2" t="s">
        <v>16</v>
      </c>
      <c r="C12" s="16">
        <v>-215880</v>
      </c>
      <c r="D12" s="16">
        <v>0</v>
      </c>
      <c r="E12" s="16">
        <v>0</v>
      </c>
      <c r="F12" s="16">
        <v>-469218</v>
      </c>
      <c r="G12" s="16">
        <v>0</v>
      </c>
      <c r="H12" s="16">
        <v>0</v>
      </c>
      <c r="I12" s="16">
        <v>-701217</v>
      </c>
      <c r="J12" s="16">
        <v>0</v>
      </c>
      <c r="K12" s="16">
        <v>0</v>
      </c>
      <c r="L12" s="16">
        <v>-936417</v>
      </c>
      <c r="M12" s="16">
        <v>0</v>
      </c>
      <c r="N12" s="16">
        <v>0</v>
      </c>
      <c r="O12" s="16">
        <v>-1501137</v>
      </c>
      <c r="P12" s="8">
        <f t="shared" si="3"/>
        <v>-3823869</v>
      </c>
    </row>
    <row r="13" spans="1:16" ht="31.5">
      <c r="A13" s="14" t="s">
        <v>0</v>
      </c>
      <c r="B13" s="14" t="s">
        <v>11</v>
      </c>
      <c r="C13" s="10">
        <f>SUM(C14:C15)</f>
        <v>0</v>
      </c>
      <c r="D13" s="10">
        <f t="shared" ref="D13:O13" si="5">SUM(D14:D15)</f>
        <v>0</v>
      </c>
      <c r="E13" s="10">
        <f t="shared" si="5"/>
        <v>0</v>
      </c>
      <c r="F13" s="10">
        <f t="shared" si="5"/>
        <v>0</v>
      </c>
      <c r="G13" s="10">
        <f t="shared" si="5"/>
        <v>0</v>
      </c>
      <c r="H13" s="10">
        <f t="shared" si="5"/>
        <v>0</v>
      </c>
      <c r="I13" s="10">
        <f t="shared" si="5"/>
        <v>0</v>
      </c>
      <c r="J13" s="10">
        <f t="shared" si="5"/>
        <v>0</v>
      </c>
      <c r="K13" s="10">
        <f t="shared" si="5"/>
        <v>0</v>
      </c>
      <c r="L13" s="10">
        <f t="shared" si="5"/>
        <v>0</v>
      </c>
      <c r="M13" s="10">
        <f t="shared" si="5"/>
        <v>0</v>
      </c>
      <c r="N13" s="10">
        <f t="shared" si="5"/>
        <v>0</v>
      </c>
      <c r="O13" s="10">
        <f t="shared" si="5"/>
        <v>0</v>
      </c>
      <c r="P13" s="11">
        <f t="shared" si="3"/>
        <v>0</v>
      </c>
    </row>
    <row r="14" spans="1:16" ht="24">
      <c r="A14" s="2" t="s">
        <v>0</v>
      </c>
      <c r="B14" s="2" t="s">
        <v>2</v>
      </c>
      <c r="C14" s="16">
        <v>0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8">
        <f t="shared" si="3"/>
        <v>0</v>
      </c>
    </row>
    <row r="15" spans="1:16" ht="24.75" thickBot="1">
      <c r="A15" s="6" t="s">
        <v>0</v>
      </c>
      <c r="B15" s="6" t="s">
        <v>1</v>
      </c>
      <c r="C15" s="17">
        <v>0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3">
        <f t="shared" si="3"/>
        <v>0</v>
      </c>
    </row>
    <row r="16" spans="1:16" ht="22.5" customHeight="1">
      <c r="A16" s="5"/>
      <c r="B16" s="5" t="s">
        <v>3</v>
      </c>
      <c r="C16" s="12">
        <f>C3+C6</f>
        <v>1632120</v>
      </c>
      <c r="D16" s="12">
        <f>D3+D6+D13</f>
        <v>748000</v>
      </c>
      <c r="E16" s="12">
        <f t="shared" ref="E16:O16" si="6">E3+E6+E13</f>
        <v>748000</v>
      </c>
      <c r="F16" s="12">
        <f t="shared" si="6"/>
        <v>278782</v>
      </c>
      <c r="G16" s="12">
        <f t="shared" si="6"/>
        <v>2748000</v>
      </c>
      <c r="H16" s="12">
        <f t="shared" si="6"/>
        <v>1648000</v>
      </c>
      <c r="I16" s="12">
        <f t="shared" si="6"/>
        <v>946783</v>
      </c>
      <c r="J16" s="12">
        <f t="shared" si="6"/>
        <v>1648000</v>
      </c>
      <c r="K16" s="12">
        <f t="shared" si="6"/>
        <v>3648000</v>
      </c>
      <c r="L16" s="12">
        <f t="shared" si="6"/>
        <v>2711583</v>
      </c>
      <c r="M16" s="12">
        <f t="shared" si="6"/>
        <v>3648000</v>
      </c>
      <c r="N16" s="12">
        <f>N3+N6+N13</f>
        <v>3648000</v>
      </c>
      <c r="O16" s="12">
        <f t="shared" si="6"/>
        <v>4346863</v>
      </c>
      <c r="P16" s="12">
        <f t="shared" si="3"/>
        <v>28400131</v>
      </c>
    </row>
    <row r="17" spans="1:16" ht="26.25" customHeight="1">
      <c r="A17" s="2"/>
      <c r="B17" s="2" t="s">
        <v>4</v>
      </c>
      <c r="C17" s="9">
        <f>C16+C2</f>
        <v>4884190</v>
      </c>
      <c r="D17" s="9">
        <f>C17+D16</f>
        <v>5632190</v>
      </c>
      <c r="E17" s="9">
        <f t="shared" ref="E17:M17" si="7">D17+E16</f>
        <v>6380190</v>
      </c>
      <c r="F17" s="9">
        <f t="shared" si="7"/>
        <v>6658972</v>
      </c>
      <c r="G17" s="9">
        <f t="shared" si="7"/>
        <v>9406972</v>
      </c>
      <c r="H17" s="9">
        <f t="shared" si="7"/>
        <v>11054972</v>
      </c>
      <c r="I17" s="9">
        <f t="shared" si="7"/>
        <v>12001755</v>
      </c>
      <c r="J17" s="9">
        <f t="shared" si="7"/>
        <v>13649755</v>
      </c>
      <c r="K17" s="9">
        <f t="shared" si="7"/>
        <v>17297755</v>
      </c>
      <c r="L17" s="9">
        <f t="shared" si="7"/>
        <v>20009338</v>
      </c>
      <c r="M17" s="9">
        <f t="shared" si="7"/>
        <v>23657338</v>
      </c>
      <c r="N17" s="9">
        <f>M17+N16</f>
        <v>27305338</v>
      </c>
      <c r="O17" s="9">
        <f>N17+O16</f>
        <v>31652201</v>
      </c>
      <c r="P17" s="8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Год 1</vt:lpstr>
      <vt:lpstr>Год2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2021-10-12T03:53:48Z</dcterms:modified>
</cp:coreProperties>
</file>